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175" activeTab="1"/>
  </bookViews>
  <sheets>
    <sheet name="ALL" sheetId="17" r:id="rId1"/>
    <sheet name="Muži" sheetId="1" r:id="rId2"/>
    <sheet name="Ženy" sheetId="2" r:id="rId3"/>
    <sheet name="Masters" sheetId="7" r:id="rId4"/>
    <sheet name="zajic" sheetId="3" r:id="rId5"/>
    <sheet name="kopec" sheetId="4" r:id="rId6"/>
    <sheet name="bila_hora" sheetId="8" r:id="rId7"/>
    <sheet name="bonus" sheetId="9" r:id="rId8"/>
    <sheet name="Štramberk" sheetId="10" r:id="rId9"/>
    <sheet name="St._Jičín" sheetId="11" r:id="rId10"/>
    <sheet name="Rekovice" sheetId="12" r:id="rId11"/>
    <sheet name="Obora" sheetId="13" r:id="rId12"/>
    <sheet name="NJ_park" sheetId="14" r:id="rId13"/>
    <sheet name="Libotín" sheetId="15" r:id="rId14"/>
    <sheet name="Koupaliště" sheetId="16" r:id="rId15"/>
    <sheet name="Data" sheetId="5" r:id="rId16"/>
  </sheets>
  <definedNames>
    <definedName name="_xlnm._FilterDatabase" localSheetId="15" hidden="1">Data!$A$1:$C$287</definedName>
    <definedName name="_xlnm._FilterDatabase" localSheetId="3" hidden="1">Masters!$B$1:$R$75</definedName>
    <definedName name="_xlnm._FilterDatabase" localSheetId="1" hidden="1">Muži!$B$1:$R$27</definedName>
    <definedName name="_xlnm._FilterDatabase" localSheetId="2" hidden="1">Ženy!$B$1:$R$14</definedName>
  </definedNames>
  <calcPr calcId="145621"/>
</workbook>
</file>

<file path=xl/calcChain.xml><?xml version="1.0" encoding="utf-8"?>
<calcChain xmlns="http://schemas.openxmlformats.org/spreadsheetml/2006/main">
  <c r="M31" i="7" l="1"/>
  <c r="M57" i="7"/>
  <c r="M8" i="7"/>
  <c r="M23" i="7"/>
  <c r="M15" i="7"/>
  <c r="M12" i="7"/>
  <c r="M18" i="7"/>
  <c r="M7" i="7"/>
  <c r="M58" i="7"/>
  <c r="M59" i="7"/>
  <c r="M60" i="7"/>
  <c r="M42" i="7"/>
  <c r="M3" i="7"/>
  <c r="M40" i="7"/>
  <c r="M22" i="7"/>
  <c r="M61" i="7"/>
  <c r="M62" i="7"/>
  <c r="M24" i="7"/>
  <c r="M63" i="7"/>
  <c r="M28" i="7"/>
  <c r="M41" i="7"/>
  <c r="M35" i="7"/>
  <c r="M10" i="7"/>
  <c r="M70" i="7"/>
  <c r="M11" i="7"/>
  <c r="M64" i="7"/>
  <c r="M46" i="7"/>
  <c r="M29" i="7"/>
  <c r="M30" i="7"/>
  <c r="M19" i="7"/>
  <c r="M65" i="7"/>
  <c r="M45" i="7"/>
  <c r="M66" i="7"/>
  <c r="M48" i="7"/>
  <c r="M34" i="7"/>
  <c r="M67" i="7"/>
  <c r="M14" i="7"/>
  <c r="M38" i="7"/>
  <c r="M21" i="7"/>
  <c r="M26" i="7"/>
  <c r="M36" i="7"/>
  <c r="M54" i="7"/>
  <c r="M13" i="7"/>
  <c r="M4" i="7"/>
  <c r="M6" i="7"/>
  <c r="M68" i="7"/>
  <c r="M71" i="7"/>
  <c r="M27" i="7"/>
  <c r="M43" i="7"/>
  <c r="M49" i="7"/>
  <c r="M37" i="7"/>
  <c r="M51" i="7"/>
  <c r="M69" i="7"/>
  <c r="M16" i="7"/>
  <c r="M17" i="7"/>
  <c r="M20" i="7"/>
  <c r="M52" i="7"/>
  <c r="M2" i="7"/>
  <c r="M9" i="7"/>
  <c r="M5" i="7"/>
  <c r="M25" i="7"/>
  <c r="M32" i="7"/>
  <c r="M33" i="7"/>
  <c r="M39" i="7"/>
  <c r="M44" i="7"/>
  <c r="M47" i="7"/>
  <c r="M50" i="7"/>
  <c r="M53" i="7"/>
  <c r="M55" i="7"/>
  <c r="M72" i="7"/>
  <c r="M73" i="7"/>
  <c r="M74" i="7"/>
  <c r="M75" i="7"/>
  <c r="M56" i="7"/>
  <c r="D74" i="7"/>
  <c r="E74" i="7"/>
  <c r="F74" i="7"/>
  <c r="G74" i="7"/>
  <c r="H74" i="7"/>
  <c r="I74" i="7"/>
  <c r="J74" i="7"/>
  <c r="K74" i="7"/>
  <c r="L74" i="7"/>
  <c r="D75" i="7"/>
  <c r="E75" i="7"/>
  <c r="F75" i="7"/>
  <c r="G75" i="7"/>
  <c r="H75" i="7"/>
  <c r="I75" i="7"/>
  <c r="J75" i="7"/>
  <c r="K75" i="7"/>
  <c r="L75" i="7"/>
  <c r="D9" i="7"/>
  <c r="E9" i="7"/>
  <c r="F9" i="7"/>
  <c r="G9" i="7"/>
  <c r="H9" i="7"/>
  <c r="I9" i="7"/>
  <c r="J9" i="7"/>
  <c r="K9" i="7"/>
  <c r="L9" i="7"/>
  <c r="D5" i="7"/>
  <c r="E5" i="7"/>
  <c r="F5" i="7"/>
  <c r="G5" i="7"/>
  <c r="H5" i="7"/>
  <c r="I5" i="7"/>
  <c r="J5" i="7"/>
  <c r="K5" i="7"/>
  <c r="L5" i="7"/>
  <c r="D25" i="7"/>
  <c r="E25" i="7"/>
  <c r="F25" i="7"/>
  <c r="G25" i="7"/>
  <c r="H25" i="7"/>
  <c r="I25" i="7"/>
  <c r="J25" i="7"/>
  <c r="K25" i="7"/>
  <c r="L25" i="7"/>
  <c r="D32" i="7"/>
  <c r="E32" i="7"/>
  <c r="F32" i="7"/>
  <c r="G32" i="7"/>
  <c r="H32" i="7"/>
  <c r="I32" i="7"/>
  <c r="J32" i="7"/>
  <c r="K32" i="7"/>
  <c r="L32" i="7"/>
  <c r="D33" i="7"/>
  <c r="E33" i="7"/>
  <c r="F33" i="7"/>
  <c r="G33" i="7"/>
  <c r="H33" i="7"/>
  <c r="I33" i="7"/>
  <c r="J33" i="7"/>
  <c r="K33" i="7"/>
  <c r="L33" i="7"/>
  <c r="D39" i="7"/>
  <c r="E39" i="7"/>
  <c r="F39" i="7"/>
  <c r="G39" i="7"/>
  <c r="H39" i="7"/>
  <c r="I39" i="7"/>
  <c r="J39" i="7"/>
  <c r="K39" i="7"/>
  <c r="L39" i="7"/>
  <c r="D44" i="7"/>
  <c r="E44" i="7"/>
  <c r="F44" i="7"/>
  <c r="G44" i="7"/>
  <c r="H44" i="7"/>
  <c r="I44" i="7"/>
  <c r="J44" i="7"/>
  <c r="K44" i="7"/>
  <c r="L44" i="7"/>
  <c r="D47" i="7"/>
  <c r="E47" i="7"/>
  <c r="F47" i="7"/>
  <c r="G47" i="7"/>
  <c r="H47" i="7"/>
  <c r="I47" i="7"/>
  <c r="J47" i="7"/>
  <c r="K47" i="7"/>
  <c r="L47" i="7"/>
  <c r="D50" i="7"/>
  <c r="E50" i="7"/>
  <c r="F50" i="7"/>
  <c r="G50" i="7"/>
  <c r="H50" i="7"/>
  <c r="I50" i="7"/>
  <c r="J50" i="7"/>
  <c r="K50" i="7"/>
  <c r="L50" i="7"/>
  <c r="D53" i="7"/>
  <c r="E53" i="7"/>
  <c r="F53" i="7"/>
  <c r="G53" i="7"/>
  <c r="H53" i="7"/>
  <c r="I53" i="7"/>
  <c r="J53" i="7"/>
  <c r="K53" i="7"/>
  <c r="L53" i="7"/>
  <c r="D55" i="7"/>
  <c r="E55" i="7"/>
  <c r="F55" i="7"/>
  <c r="G55" i="7"/>
  <c r="H55" i="7"/>
  <c r="I55" i="7"/>
  <c r="J55" i="7"/>
  <c r="K55" i="7"/>
  <c r="L55" i="7"/>
  <c r="D72" i="7"/>
  <c r="E72" i="7"/>
  <c r="F72" i="7"/>
  <c r="G72" i="7"/>
  <c r="H72" i="7"/>
  <c r="I72" i="7"/>
  <c r="J72" i="7"/>
  <c r="K72" i="7"/>
  <c r="L72" i="7"/>
  <c r="D73" i="7"/>
  <c r="E73" i="7"/>
  <c r="F73" i="7"/>
  <c r="G73" i="7"/>
  <c r="H73" i="7"/>
  <c r="I73" i="7"/>
  <c r="J73" i="7"/>
  <c r="K73" i="7"/>
  <c r="L73" i="7"/>
  <c r="M2" i="2"/>
  <c r="M4" i="2"/>
  <c r="M10" i="2"/>
  <c r="M11" i="2"/>
  <c r="M5" i="2"/>
  <c r="M7" i="2"/>
  <c r="M14" i="2"/>
  <c r="M15" i="2"/>
  <c r="M6" i="2"/>
  <c r="M16" i="2"/>
  <c r="M17" i="2"/>
  <c r="M19" i="2"/>
  <c r="M20" i="2"/>
  <c r="M21" i="2"/>
  <c r="M22" i="2"/>
  <c r="M23" i="2"/>
  <c r="M24" i="2"/>
  <c r="M25" i="2"/>
  <c r="M26" i="2"/>
  <c r="M8" i="2"/>
  <c r="M28" i="2"/>
  <c r="M29" i="2"/>
  <c r="M30" i="2"/>
  <c r="M9" i="2"/>
  <c r="M31" i="2"/>
  <c r="M32" i="2"/>
  <c r="M33" i="2"/>
  <c r="M34" i="2"/>
  <c r="M35" i="2"/>
  <c r="M36" i="2"/>
  <c r="M37" i="2"/>
  <c r="M38" i="2"/>
  <c r="M39" i="2"/>
  <c r="M40" i="2"/>
  <c r="M41" i="2"/>
  <c r="M18" i="2"/>
  <c r="M42" i="2"/>
  <c r="M43" i="2"/>
  <c r="M44" i="2"/>
  <c r="M45" i="2"/>
  <c r="M46" i="2"/>
  <c r="M47" i="2"/>
  <c r="M48" i="2"/>
  <c r="M49" i="2"/>
  <c r="M12" i="2"/>
  <c r="M13" i="2"/>
  <c r="M27" i="2"/>
  <c r="M3" i="2"/>
  <c r="D12" i="2"/>
  <c r="E12" i="2"/>
  <c r="F12" i="2"/>
  <c r="G12" i="2"/>
  <c r="H12" i="2"/>
  <c r="I12" i="2"/>
  <c r="J12" i="2"/>
  <c r="L12" i="2"/>
  <c r="D13" i="2"/>
  <c r="E13" i="2"/>
  <c r="F13" i="2"/>
  <c r="G13" i="2"/>
  <c r="H13" i="2"/>
  <c r="I13" i="2"/>
  <c r="J13" i="2"/>
  <c r="L13" i="2"/>
  <c r="D27" i="2"/>
  <c r="E27" i="2"/>
  <c r="F27" i="2"/>
  <c r="G27" i="2"/>
  <c r="H27" i="2"/>
  <c r="I27" i="2"/>
  <c r="J27" i="2"/>
  <c r="L27" i="2"/>
  <c r="D73" i="1"/>
  <c r="E73" i="1"/>
  <c r="F73" i="1"/>
  <c r="G73" i="1"/>
  <c r="H73" i="1"/>
  <c r="I73" i="1"/>
  <c r="J73" i="1"/>
  <c r="K73" i="1"/>
  <c r="L73" i="1"/>
  <c r="M73" i="1"/>
  <c r="D74" i="1"/>
  <c r="E74" i="1"/>
  <c r="F74" i="1"/>
  <c r="G74" i="1"/>
  <c r="H74" i="1"/>
  <c r="I74" i="1"/>
  <c r="J74" i="1"/>
  <c r="K74" i="1"/>
  <c r="L74" i="1"/>
  <c r="M74" i="1"/>
  <c r="D75" i="1"/>
  <c r="E75" i="1"/>
  <c r="F75" i="1"/>
  <c r="G75" i="1"/>
  <c r="H75" i="1"/>
  <c r="I75" i="1"/>
  <c r="J75" i="1"/>
  <c r="K75" i="1"/>
  <c r="L75" i="1"/>
  <c r="M75" i="1"/>
  <c r="D16" i="1"/>
  <c r="E16" i="1"/>
  <c r="F16" i="1"/>
  <c r="G16" i="1"/>
  <c r="H16" i="1"/>
  <c r="I16" i="1"/>
  <c r="J16" i="1"/>
  <c r="K16" i="1"/>
  <c r="L16" i="1"/>
  <c r="M16" i="1"/>
  <c r="D19" i="1"/>
  <c r="E19" i="1"/>
  <c r="F19" i="1"/>
  <c r="G19" i="1"/>
  <c r="H19" i="1"/>
  <c r="I19" i="1"/>
  <c r="J19" i="1"/>
  <c r="K19" i="1"/>
  <c r="L19" i="1"/>
  <c r="M19" i="1"/>
  <c r="D22" i="1"/>
  <c r="E22" i="1"/>
  <c r="F22" i="1"/>
  <c r="G22" i="1"/>
  <c r="H22" i="1"/>
  <c r="I22" i="1"/>
  <c r="J22" i="1"/>
  <c r="K22" i="1"/>
  <c r="L22" i="1"/>
  <c r="M22" i="1"/>
  <c r="D40" i="1"/>
  <c r="E40" i="1"/>
  <c r="F40" i="1"/>
  <c r="G40" i="1"/>
  <c r="H40" i="1"/>
  <c r="I40" i="1"/>
  <c r="J40" i="1"/>
  <c r="K40" i="1"/>
  <c r="L40" i="1"/>
  <c r="M40" i="1"/>
  <c r="D43" i="1"/>
  <c r="E43" i="1"/>
  <c r="F43" i="1"/>
  <c r="G43" i="1"/>
  <c r="H43" i="1"/>
  <c r="I43" i="1"/>
  <c r="J43" i="1"/>
  <c r="K43" i="1"/>
  <c r="L43" i="1"/>
  <c r="M43" i="1"/>
  <c r="D47" i="1"/>
  <c r="E47" i="1"/>
  <c r="F47" i="1"/>
  <c r="G47" i="1"/>
  <c r="H47" i="1"/>
  <c r="I47" i="1"/>
  <c r="J47" i="1"/>
  <c r="K47" i="1"/>
  <c r="L47" i="1"/>
  <c r="M47" i="1"/>
  <c r="D51" i="1"/>
  <c r="E51" i="1"/>
  <c r="F51" i="1"/>
  <c r="G51" i="1"/>
  <c r="H51" i="1"/>
  <c r="I51" i="1"/>
  <c r="J51" i="1"/>
  <c r="K51" i="1"/>
  <c r="L51" i="1"/>
  <c r="M51" i="1"/>
  <c r="D54" i="1"/>
  <c r="E54" i="1"/>
  <c r="F54" i="1"/>
  <c r="G54" i="1"/>
  <c r="H54" i="1"/>
  <c r="I54" i="1"/>
  <c r="J54" i="1"/>
  <c r="K54" i="1"/>
  <c r="L54" i="1"/>
  <c r="M54" i="1"/>
  <c r="D56" i="1"/>
  <c r="E56" i="1"/>
  <c r="F56" i="1"/>
  <c r="G56" i="1"/>
  <c r="H56" i="1"/>
  <c r="I56" i="1"/>
  <c r="J56" i="1"/>
  <c r="K56" i="1"/>
  <c r="L56" i="1"/>
  <c r="M56" i="1"/>
  <c r="D60" i="1"/>
  <c r="E60" i="1"/>
  <c r="F60" i="1"/>
  <c r="G60" i="1"/>
  <c r="H60" i="1"/>
  <c r="I60" i="1"/>
  <c r="J60" i="1"/>
  <c r="K60" i="1"/>
  <c r="L60" i="1"/>
  <c r="M60" i="1"/>
  <c r="D66" i="1"/>
  <c r="E66" i="1"/>
  <c r="F66" i="1"/>
  <c r="G66" i="1"/>
  <c r="H66" i="1"/>
  <c r="I66" i="1"/>
  <c r="J66" i="1"/>
  <c r="K66" i="1"/>
  <c r="L66" i="1"/>
  <c r="M66" i="1"/>
  <c r="D69" i="1"/>
  <c r="E69" i="1"/>
  <c r="F69" i="1"/>
  <c r="G69" i="1"/>
  <c r="H69" i="1"/>
  <c r="I69" i="1"/>
  <c r="J69" i="1"/>
  <c r="K69" i="1"/>
  <c r="L69" i="1"/>
  <c r="M69" i="1"/>
  <c r="D71" i="1"/>
  <c r="E71" i="1"/>
  <c r="F71" i="1"/>
  <c r="G71" i="1"/>
  <c r="H71" i="1"/>
  <c r="I71" i="1"/>
  <c r="J71" i="1"/>
  <c r="K71" i="1"/>
  <c r="L71" i="1"/>
  <c r="M71" i="1"/>
  <c r="D72" i="1"/>
  <c r="E72" i="1"/>
  <c r="F72" i="1"/>
  <c r="G72" i="1"/>
  <c r="H72" i="1"/>
  <c r="I72" i="1"/>
  <c r="J72" i="1"/>
  <c r="K72" i="1"/>
  <c r="L72" i="1"/>
  <c r="M72" i="1"/>
  <c r="M17" i="1"/>
  <c r="M29" i="1"/>
  <c r="M36" i="1"/>
  <c r="M61" i="1"/>
  <c r="M12" i="1"/>
  <c r="M24" i="1"/>
  <c r="M62" i="1"/>
  <c r="M34" i="1"/>
  <c r="M13" i="1"/>
  <c r="M25" i="1"/>
  <c r="M41" i="1"/>
  <c r="M11" i="1"/>
  <c r="M55" i="1"/>
  <c r="M52" i="1"/>
  <c r="M57" i="1"/>
  <c r="M70" i="1"/>
  <c r="M30" i="1"/>
  <c r="M53" i="1"/>
  <c r="M4" i="1"/>
  <c r="M44" i="1"/>
  <c r="M67" i="1"/>
  <c r="M6" i="1"/>
  <c r="M45" i="1"/>
  <c r="M23" i="1"/>
  <c r="M18" i="1"/>
  <c r="M48" i="1"/>
  <c r="M37" i="1"/>
  <c r="M58" i="1"/>
  <c r="M26" i="1"/>
  <c r="M10" i="1"/>
  <c r="M49" i="1"/>
  <c r="M2" i="1"/>
  <c r="M27" i="1"/>
  <c r="M5" i="1"/>
  <c r="M32" i="1"/>
  <c r="M28" i="1"/>
  <c r="M31" i="1"/>
  <c r="M35" i="1"/>
  <c r="M42" i="1"/>
  <c r="M14" i="1"/>
  <c r="M20" i="1"/>
  <c r="M50" i="1"/>
  <c r="M7" i="1"/>
  <c r="M38" i="1"/>
  <c r="M64" i="1"/>
  <c r="M63" i="1"/>
  <c r="M68" i="1"/>
  <c r="M65" i="1"/>
  <c r="M39" i="1"/>
  <c r="M15" i="1"/>
  <c r="M59" i="1"/>
  <c r="M8" i="1"/>
  <c r="M33" i="1"/>
  <c r="M21" i="1"/>
  <c r="M46" i="1"/>
  <c r="M9" i="1"/>
  <c r="M3" i="1"/>
  <c r="F14" i="7"/>
  <c r="Q74" i="7" l="1"/>
  <c r="C74" i="7"/>
  <c r="C75" i="7"/>
  <c r="Q75" i="7"/>
  <c r="R74" i="7"/>
  <c r="R75" i="7"/>
  <c r="Q72" i="7"/>
  <c r="R25" i="7"/>
  <c r="C53" i="7"/>
  <c r="Q39" i="7"/>
  <c r="C5" i="7"/>
  <c r="C55" i="7"/>
  <c r="C25" i="7"/>
  <c r="Q47" i="7"/>
  <c r="C33" i="7"/>
  <c r="C9" i="7"/>
  <c r="R55" i="7"/>
  <c r="C44" i="7"/>
  <c r="C47" i="7"/>
  <c r="Q55" i="7"/>
  <c r="R53" i="7"/>
  <c r="R47" i="7"/>
  <c r="Q44" i="7"/>
  <c r="Q32" i="7"/>
  <c r="Q25" i="7"/>
  <c r="R5" i="7"/>
  <c r="Q5" i="7"/>
  <c r="C73" i="7"/>
  <c r="R72" i="7"/>
  <c r="C72" i="7"/>
  <c r="Q53" i="7"/>
  <c r="C50" i="7"/>
  <c r="R39" i="7"/>
  <c r="C39" i="7"/>
  <c r="R33" i="7"/>
  <c r="Q9" i="7"/>
  <c r="Q73" i="7"/>
  <c r="Q50" i="7"/>
  <c r="R44" i="7"/>
  <c r="Q33" i="7"/>
  <c r="C32" i="7"/>
  <c r="R73" i="7"/>
  <c r="R50" i="7"/>
  <c r="R32" i="7"/>
  <c r="R9" i="7"/>
  <c r="C27" i="2"/>
  <c r="Q13" i="2"/>
  <c r="R12" i="2"/>
  <c r="R27" i="2"/>
  <c r="R13" i="2"/>
  <c r="C13" i="2"/>
  <c r="Q12" i="2"/>
  <c r="Q27" i="2"/>
  <c r="C12" i="2"/>
  <c r="Q75" i="1"/>
  <c r="C74" i="1"/>
  <c r="R75" i="1"/>
  <c r="R74" i="1"/>
  <c r="Q74" i="1"/>
  <c r="C75" i="1"/>
  <c r="R73" i="1"/>
  <c r="C73" i="1"/>
  <c r="Q73" i="1"/>
  <c r="C72" i="1"/>
  <c r="C69" i="1"/>
  <c r="C56" i="1"/>
  <c r="C47" i="1"/>
  <c r="C19" i="1"/>
  <c r="C51" i="1"/>
  <c r="R66" i="1"/>
  <c r="R22" i="1"/>
  <c r="C71" i="1"/>
  <c r="R72" i="1"/>
  <c r="R56" i="1"/>
  <c r="C60" i="1"/>
  <c r="Q47" i="1"/>
  <c r="R40" i="1"/>
  <c r="C40" i="1"/>
  <c r="C16" i="1"/>
  <c r="Q71" i="1"/>
  <c r="Q60" i="1"/>
  <c r="Q51" i="1"/>
  <c r="R47" i="1"/>
  <c r="Q19" i="1"/>
  <c r="R16" i="1"/>
  <c r="Q72" i="1"/>
  <c r="R71" i="1"/>
  <c r="Q66" i="1"/>
  <c r="C66" i="1"/>
  <c r="R60" i="1"/>
  <c r="Q54" i="1"/>
  <c r="C54" i="1"/>
  <c r="R51" i="1"/>
  <c r="Q43" i="1"/>
  <c r="C43" i="1"/>
  <c r="Q40" i="1"/>
  <c r="Q22" i="1"/>
  <c r="C22" i="1"/>
  <c r="Q69" i="1"/>
  <c r="Q56" i="1"/>
  <c r="R54" i="1"/>
  <c r="R43" i="1"/>
  <c r="R69" i="1"/>
  <c r="R19" i="1"/>
  <c r="Q16" i="1"/>
  <c r="L4" i="7" l="1"/>
  <c r="L3" i="7"/>
  <c r="L6" i="7"/>
  <c r="L7" i="7"/>
  <c r="L8" i="7"/>
  <c r="L11" i="7"/>
  <c r="L10" i="7"/>
  <c r="L15" i="7"/>
  <c r="L12" i="7"/>
  <c r="L18" i="7"/>
  <c r="L21" i="7"/>
  <c r="L23" i="7"/>
  <c r="L24" i="7"/>
  <c r="L19" i="7"/>
  <c r="L26" i="7"/>
  <c r="L13" i="7"/>
  <c r="L27" i="7"/>
  <c r="L28" i="7"/>
  <c r="L29" i="7"/>
  <c r="L31" i="7"/>
  <c r="L22" i="7"/>
  <c r="L20" i="7"/>
  <c r="L35" i="7"/>
  <c r="L36" i="7"/>
  <c r="L16" i="7"/>
  <c r="L40" i="7"/>
  <c r="L42" i="7"/>
  <c r="L43" i="7"/>
  <c r="L45" i="7"/>
  <c r="L46" i="7"/>
  <c r="L48" i="7"/>
  <c r="L49" i="7"/>
  <c r="L51" i="7"/>
  <c r="L52" i="7"/>
  <c r="L54" i="7"/>
  <c r="L56" i="7"/>
  <c r="L57" i="7"/>
  <c r="L58" i="7"/>
  <c r="L59" i="7"/>
  <c r="L60" i="7"/>
  <c r="L61" i="7"/>
  <c r="L62" i="7"/>
  <c r="L63" i="7"/>
  <c r="L70" i="7"/>
  <c r="L64" i="7"/>
  <c r="L65" i="7"/>
  <c r="L66" i="7"/>
  <c r="L67" i="7"/>
  <c r="L14" i="7"/>
  <c r="L68" i="7"/>
  <c r="L71" i="7"/>
  <c r="L69" i="7"/>
  <c r="L17" i="7"/>
  <c r="L30" i="7"/>
  <c r="L34" i="7"/>
  <c r="L37" i="7"/>
  <c r="L38" i="7"/>
  <c r="L41" i="7"/>
  <c r="L2" i="7"/>
  <c r="D17" i="7"/>
  <c r="E17" i="7"/>
  <c r="F17" i="7"/>
  <c r="G17" i="7"/>
  <c r="H17" i="7"/>
  <c r="I17" i="7"/>
  <c r="J17" i="7"/>
  <c r="K17" i="7"/>
  <c r="D30" i="7"/>
  <c r="E30" i="7"/>
  <c r="F30" i="7"/>
  <c r="G30" i="7"/>
  <c r="H30" i="7"/>
  <c r="I30" i="7"/>
  <c r="J30" i="7"/>
  <c r="K30" i="7"/>
  <c r="D34" i="7"/>
  <c r="E34" i="7"/>
  <c r="F34" i="7"/>
  <c r="G34" i="7"/>
  <c r="H34" i="7"/>
  <c r="I34" i="7"/>
  <c r="J34" i="7"/>
  <c r="K34" i="7"/>
  <c r="D37" i="7"/>
  <c r="E37" i="7"/>
  <c r="F37" i="7"/>
  <c r="G37" i="7"/>
  <c r="H37" i="7"/>
  <c r="I37" i="7"/>
  <c r="J37" i="7"/>
  <c r="K37" i="7"/>
  <c r="D38" i="7"/>
  <c r="E38" i="7"/>
  <c r="F38" i="7"/>
  <c r="G38" i="7"/>
  <c r="H38" i="7"/>
  <c r="I38" i="7"/>
  <c r="J38" i="7"/>
  <c r="K38" i="7"/>
  <c r="D41" i="7"/>
  <c r="E41" i="7"/>
  <c r="F41" i="7"/>
  <c r="G41" i="7"/>
  <c r="H41" i="7"/>
  <c r="I41" i="7"/>
  <c r="J41" i="7"/>
  <c r="K41" i="7"/>
  <c r="C17" i="7" l="1"/>
  <c r="C38" i="7"/>
  <c r="R37" i="7"/>
  <c r="Q34" i="7"/>
  <c r="C37" i="7"/>
  <c r="C30" i="7"/>
  <c r="R17" i="7"/>
  <c r="R41" i="7"/>
  <c r="R38" i="7"/>
  <c r="R30" i="7"/>
  <c r="Q41" i="7"/>
  <c r="R34" i="7"/>
  <c r="C41" i="7"/>
  <c r="Q38" i="7"/>
  <c r="Q30" i="7"/>
  <c r="Q17" i="7"/>
  <c r="C34" i="7"/>
  <c r="Q37" i="7"/>
  <c r="L2" i="2"/>
  <c r="L4" i="2"/>
  <c r="L10" i="2"/>
  <c r="L11" i="2"/>
  <c r="L5" i="2"/>
  <c r="L14" i="2"/>
  <c r="L15" i="2"/>
  <c r="L17" i="2"/>
  <c r="L19" i="2"/>
  <c r="L21" i="2"/>
  <c r="L22" i="2"/>
  <c r="L24" i="2"/>
  <c r="L25" i="2"/>
  <c r="L8" i="2"/>
  <c r="L28" i="2"/>
  <c r="L29" i="2"/>
  <c r="L9" i="2"/>
  <c r="L31" i="2"/>
  <c r="L33" i="2"/>
  <c r="L34" i="2"/>
  <c r="L36" i="2"/>
  <c r="L39" i="2"/>
  <c r="L40" i="2"/>
  <c r="L6" i="2"/>
  <c r="L41" i="2"/>
  <c r="L18" i="2"/>
  <c r="L42" i="2"/>
  <c r="L43" i="2"/>
  <c r="L44" i="2"/>
  <c r="L45" i="2"/>
  <c r="L46" i="2"/>
  <c r="L47" i="2"/>
  <c r="L48" i="2"/>
  <c r="L49" i="2"/>
  <c r="L7" i="2"/>
  <c r="L16" i="2"/>
  <c r="L20" i="2"/>
  <c r="L23" i="2"/>
  <c r="L26" i="2"/>
  <c r="L30" i="2"/>
  <c r="L32" i="2"/>
  <c r="L35" i="2"/>
  <c r="L37" i="2"/>
  <c r="L38" i="2"/>
  <c r="L3" i="2"/>
  <c r="D7" i="2"/>
  <c r="E7" i="2"/>
  <c r="F7" i="2"/>
  <c r="G7" i="2"/>
  <c r="H7" i="2"/>
  <c r="I7" i="2"/>
  <c r="J7" i="2"/>
  <c r="D16" i="2"/>
  <c r="E16" i="2"/>
  <c r="F16" i="2"/>
  <c r="G16" i="2"/>
  <c r="H16" i="2"/>
  <c r="I16" i="2"/>
  <c r="J16" i="2"/>
  <c r="D20" i="2"/>
  <c r="E20" i="2"/>
  <c r="F20" i="2"/>
  <c r="G20" i="2"/>
  <c r="H20" i="2"/>
  <c r="I20" i="2"/>
  <c r="J20" i="2"/>
  <c r="D23" i="2"/>
  <c r="E23" i="2"/>
  <c r="F23" i="2"/>
  <c r="G23" i="2"/>
  <c r="H23" i="2"/>
  <c r="I23" i="2"/>
  <c r="J23" i="2"/>
  <c r="D26" i="2"/>
  <c r="E26" i="2"/>
  <c r="F26" i="2"/>
  <c r="G26" i="2"/>
  <c r="H26" i="2"/>
  <c r="I26" i="2"/>
  <c r="J26" i="2"/>
  <c r="D30" i="2"/>
  <c r="E30" i="2"/>
  <c r="F30" i="2"/>
  <c r="G30" i="2"/>
  <c r="H30" i="2"/>
  <c r="I30" i="2"/>
  <c r="J30" i="2"/>
  <c r="D32" i="2"/>
  <c r="E32" i="2"/>
  <c r="F32" i="2"/>
  <c r="G32" i="2"/>
  <c r="H32" i="2"/>
  <c r="I32" i="2"/>
  <c r="J32" i="2"/>
  <c r="D35" i="2"/>
  <c r="E35" i="2"/>
  <c r="F35" i="2"/>
  <c r="G35" i="2"/>
  <c r="H35" i="2"/>
  <c r="I35" i="2"/>
  <c r="J35" i="2"/>
  <c r="D37" i="2"/>
  <c r="E37" i="2"/>
  <c r="F37" i="2"/>
  <c r="G37" i="2"/>
  <c r="H37" i="2"/>
  <c r="I37" i="2"/>
  <c r="J37" i="2"/>
  <c r="D38" i="2"/>
  <c r="E38" i="2"/>
  <c r="F38" i="2"/>
  <c r="G38" i="2"/>
  <c r="H38" i="2"/>
  <c r="I38" i="2"/>
  <c r="J38" i="2"/>
  <c r="D12" i="1"/>
  <c r="E12" i="1"/>
  <c r="F12" i="1"/>
  <c r="G12" i="1"/>
  <c r="H12" i="1"/>
  <c r="I12" i="1"/>
  <c r="J12" i="1"/>
  <c r="K12" i="1"/>
  <c r="L12" i="1"/>
  <c r="D18" i="1"/>
  <c r="E18" i="1"/>
  <c r="F18" i="1"/>
  <c r="G18" i="1"/>
  <c r="H18" i="1"/>
  <c r="I18" i="1"/>
  <c r="J18" i="1"/>
  <c r="K18" i="1"/>
  <c r="L18" i="1"/>
  <c r="D20" i="1"/>
  <c r="E20" i="1"/>
  <c r="F20" i="1"/>
  <c r="G20" i="1"/>
  <c r="H20" i="1"/>
  <c r="I20" i="1"/>
  <c r="J20" i="1"/>
  <c r="K20" i="1"/>
  <c r="L20" i="1"/>
  <c r="D25" i="1"/>
  <c r="E25" i="1"/>
  <c r="F25" i="1"/>
  <c r="G25" i="1"/>
  <c r="H25" i="1"/>
  <c r="I25" i="1"/>
  <c r="J25" i="1"/>
  <c r="K25" i="1"/>
  <c r="L25" i="1"/>
  <c r="D29" i="1"/>
  <c r="E29" i="1"/>
  <c r="F29" i="1"/>
  <c r="G29" i="1"/>
  <c r="H29" i="1"/>
  <c r="I29" i="1"/>
  <c r="J29" i="1"/>
  <c r="K29" i="1"/>
  <c r="L29" i="1"/>
  <c r="D32" i="1"/>
  <c r="E32" i="1"/>
  <c r="F32" i="1"/>
  <c r="G32" i="1"/>
  <c r="H32" i="1"/>
  <c r="I32" i="1"/>
  <c r="J32" i="1"/>
  <c r="K32" i="1"/>
  <c r="L32" i="1"/>
  <c r="D34" i="1"/>
  <c r="E34" i="1"/>
  <c r="F34" i="1"/>
  <c r="G34" i="1"/>
  <c r="H34" i="1"/>
  <c r="I34" i="1"/>
  <c r="J34" i="1"/>
  <c r="K34" i="1"/>
  <c r="L34" i="1"/>
  <c r="D37" i="1"/>
  <c r="E37" i="1"/>
  <c r="F37" i="1"/>
  <c r="G37" i="1"/>
  <c r="H37" i="1"/>
  <c r="I37" i="1"/>
  <c r="J37" i="1"/>
  <c r="K37" i="1"/>
  <c r="L37" i="1"/>
  <c r="D38" i="1"/>
  <c r="E38" i="1"/>
  <c r="F38" i="1"/>
  <c r="G38" i="1"/>
  <c r="H38" i="1"/>
  <c r="I38" i="1"/>
  <c r="J38" i="1"/>
  <c r="K38" i="1"/>
  <c r="L38" i="1"/>
  <c r="D42" i="1"/>
  <c r="E42" i="1"/>
  <c r="F42" i="1"/>
  <c r="G42" i="1"/>
  <c r="H42" i="1"/>
  <c r="I42" i="1"/>
  <c r="J42" i="1"/>
  <c r="K42" i="1"/>
  <c r="L42" i="1"/>
  <c r="D46" i="1"/>
  <c r="E46" i="1"/>
  <c r="F46" i="1"/>
  <c r="G46" i="1"/>
  <c r="H46" i="1"/>
  <c r="I46" i="1"/>
  <c r="J46" i="1"/>
  <c r="K46" i="1"/>
  <c r="L46" i="1"/>
  <c r="D50" i="1"/>
  <c r="E50" i="1"/>
  <c r="F50" i="1"/>
  <c r="G50" i="1"/>
  <c r="H50" i="1"/>
  <c r="I50" i="1"/>
  <c r="J50" i="1"/>
  <c r="K50" i="1"/>
  <c r="L50" i="1"/>
  <c r="D52" i="1"/>
  <c r="E52" i="1"/>
  <c r="F52" i="1"/>
  <c r="G52" i="1"/>
  <c r="H52" i="1"/>
  <c r="I52" i="1"/>
  <c r="J52" i="1"/>
  <c r="K52" i="1"/>
  <c r="L52" i="1"/>
  <c r="D55" i="1"/>
  <c r="E55" i="1"/>
  <c r="F55" i="1"/>
  <c r="G55" i="1"/>
  <c r="H55" i="1"/>
  <c r="I55" i="1"/>
  <c r="J55" i="1"/>
  <c r="K55" i="1"/>
  <c r="L55" i="1"/>
  <c r="D57" i="1"/>
  <c r="E57" i="1"/>
  <c r="F57" i="1"/>
  <c r="G57" i="1"/>
  <c r="H57" i="1"/>
  <c r="I57" i="1"/>
  <c r="J57" i="1"/>
  <c r="K57" i="1"/>
  <c r="L57" i="1"/>
  <c r="D62" i="1"/>
  <c r="E62" i="1"/>
  <c r="F62" i="1"/>
  <c r="G62" i="1"/>
  <c r="H62" i="1"/>
  <c r="I62" i="1"/>
  <c r="J62" i="1"/>
  <c r="K62" i="1"/>
  <c r="L62" i="1"/>
  <c r="D65" i="1"/>
  <c r="E65" i="1"/>
  <c r="F65" i="1"/>
  <c r="G65" i="1"/>
  <c r="H65" i="1"/>
  <c r="I65" i="1"/>
  <c r="J65" i="1"/>
  <c r="K65" i="1"/>
  <c r="L65" i="1"/>
  <c r="D67" i="1"/>
  <c r="E67" i="1"/>
  <c r="F67" i="1"/>
  <c r="G67" i="1"/>
  <c r="H67" i="1"/>
  <c r="I67" i="1"/>
  <c r="J67" i="1"/>
  <c r="K67" i="1"/>
  <c r="L67" i="1"/>
  <c r="D70" i="1"/>
  <c r="E70" i="1"/>
  <c r="F70" i="1"/>
  <c r="G70" i="1"/>
  <c r="H70" i="1"/>
  <c r="I70" i="1"/>
  <c r="J70" i="1"/>
  <c r="K70" i="1"/>
  <c r="L70" i="1"/>
  <c r="L4" i="1"/>
  <c r="L2" i="1"/>
  <c r="L5" i="1"/>
  <c r="L6" i="1"/>
  <c r="L8" i="1"/>
  <c r="L9" i="1"/>
  <c r="L11" i="1"/>
  <c r="L13" i="1"/>
  <c r="L17" i="1"/>
  <c r="L21" i="1"/>
  <c r="L23" i="1"/>
  <c r="L24" i="1"/>
  <c r="L26" i="1"/>
  <c r="L27" i="1"/>
  <c r="L28" i="1"/>
  <c r="L30" i="1"/>
  <c r="L10" i="1"/>
  <c r="L31" i="1"/>
  <c r="L33" i="1"/>
  <c r="L35" i="1"/>
  <c r="L36" i="1"/>
  <c r="L7" i="1"/>
  <c r="L15" i="1"/>
  <c r="L14" i="1"/>
  <c r="L39" i="1"/>
  <c r="L41" i="1"/>
  <c r="L44" i="1"/>
  <c r="L45" i="1"/>
  <c r="L48" i="1"/>
  <c r="L49" i="1"/>
  <c r="L53" i="1"/>
  <c r="L59" i="1"/>
  <c r="L61" i="1"/>
  <c r="L63" i="1"/>
  <c r="L64" i="1"/>
  <c r="L58" i="1"/>
  <c r="L68" i="1"/>
  <c r="L3" i="1"/>
  <c r="K3" i="1"/>
  <c r="C26" i="2" l="1"/>
  <c r="Q7" i="2"/>
  <c r="C7" i="2"/>
  <c r="R37" i="2"/>
  <c r="C38" i="2"/>
  <c r="C37" i="2"/>
  <c r="C20" i="2"/>
  <c r="C30" i="2"/>
  <c r="C16" i="2"/>
  <c r="R32" i="2"/>
  <c r="R23" i="2"/>
  <c r="R7" i="2"/>
  <c r="Q37" i="2"/>
  <c r="Q32" i="2"/>
  <c r="C32" i="2"/>
  <c r="Q26" i="2"/>
  <c r="C35" i="2"/>
  <c r="Q30" i="2"/>
  <c r="C23" i="2"/>
  <c r="Q35" i="2"/>
  <c r="Q23" i="2"/>
  <c r="Q16" i="2"/>
  <c r="Q38" i="2"/>
  <c r="Q20" i="2"/>
  <c r="R38" i="2"/>
  <c r="R30" i="2"/>
  <c r="R26" i="2"/>
  <c r="R20" i="2"/>
  <c r="R16" i="2"/>
  <c r="R35" i="2"/>
  <c r="C50" i="1"/>
  <c r="C37" i="1"/>
  <c r="C25" i="1"/>
  <c r="C62" i="1"/>
  <c r="Q38" i="1"/>
  <c r="Q29" i="1"/>
  <c r="Q12" i="1"/>
  <c r="C67" i="1"/>
  <c r="C32" i="1"/>
  <c r="Q25" i="1"/>
  <c r="Q67" i="1"/>
  <c r="Q57" i="1"/>
  <c r="Q55" i="1"/>
  <c r="Q42" i="1"/>
  <c r="Q32" i="1"/>
  <c r="Q18" i="1"/>
  <c r="Q65" i="1"/>
  <c r="Q62" i="1"/>
  <c r="Q50" i="1"/>
  <c r="C42" i="1"/>
  <c r="Q37" i="1"/>
  <c r="C18" i="1"/>
  <c r="Q70" i="1"/>
  <c r="Q46" i="1"/>
  <c r="Q34" i="1"/>
  <c r="Q20" i="1"/>
  <c r="R42" i="1"/>
  <c r="R37" i="1"/>
  <c r="R32" i="1"/>
  <c r="R25" i="1"/>
  <c r="R57" i="1"/>
  <c r="R70" i="1"/>
  <c r="C65" i="1"/>
  <c r="R55" i="1"/>
  <c r="C55" i="1"/>
  <c r="R67" i="1"/>
  <c r="R62" i="1"/>
  <c r="R50" i="1"/>
  <c r="R18" i="1"/>
  <c r="C57" i="1"/>
  <c r="Q52" i="1"/>
  <c r="C70" i="1"/>
  <c r="R65" i="1"/>
  <c r="R52" i="1"/>
  <c r="C52" i="1"/>
  <c r="R46" i="1"/>
  <c r="C46" i="1"/>
  <c r="R38" i="1"/>
  <c r="C38" i="1"/>
  <c r="R34" i="1"/>
  <c r="C34" i="1"/>
  <c r="R29" i="1"/>
  <c r="C29" i="1"/>
  <c r="R20" i="1"/>
  <c r="C20" i="1"/>
  <c r="R12" i="1"/>
  <c r="C12" i="1"/>
  <c r="J4" i="7"/>
  <c r="J3" i="7"/>
  <c r="J6" i="7"/>
  <c r="J7" i="7"/>
  <c r="J8" i="7"/>
  <c r="J11" i="7"/>
  <c r="J10" i="7"/>
  <c r="J15" i="7"/>
  <c r="J12" i="7"/>
  <c r="J18" i="7"/>
  <c r="J21" i="7"/>
  <c r="J23" i="7"/>
  <c r="J24" i="7"/>
  <c r="J19" i="7"/>
  <c r="J26" i="7"/>
  <c r="J13" i="7"/>
  <c r="J27" i="7"/>
  <c r="J28" i="7"/>
  <c r="J29" i="7"/>
  <c r="J31" i="7"/>
  <c r="J22" i="7"/>
  <c r="J20" i="7"/>
  <c r="J35" i="7"/>
  <c r="J36" i="7"/>
  <c r="J16" i="7"/>
  <c r="J40" i="7"/>
  <c r="J42" i="7"/>
  <c r="J43" i="7"/>
  <c r="J45" i="7"/>
  <c r="J46" i="7"/>
  <c r="J48" i="7"/>
  <c r="J49" i="7"/>
  <c r="J51" i="7"/>
  <c r="J52" i="7"/>
  <c r="J54" i="7"/>
  <c r="J56" i="7"/>
  <c r="J57" i="7"/>
  <c r="J58" i="7"/>
  <c r="J59" i="7"/>
  <c r="J60" i="7"/>
  <c r="J61" i="7"/>
  <c r="J62" i="7"/>
  <c r="J63" i="7"/>
  <c r="J70" i="7"/>
  <c r="J64" i="7"/>
  <c r="J65" i="7"/>
  <c r="J66" i="7"/>
  <c r="J67" i="7"/>
  <c r="J14" i="7"/>
  <c r="J68" i="7"/>
  <c r="J71" i="7"/>
  <c r="J69" i="7"/>
  <c r="J2" i="7"/>
  <c r="D34" i="2"/>
  <c r="E34" i="2"/>
  <c r="F34" i="2"/>
  <c r="G34" i="2"/>
  <c r="H34" i="2"/>
  <c r="I34" i="2"/>
  <c r="J34" i="2"/>
  <c r="C34" i="2" l="1"/>
  <c r="R34" i="2"/>
  <c r="Q34" i="2"/>
  <c r="K5" i="1"/>
  <c r="K2" i="1"/>
  <c r="K8" i="1"/>
  <c r="K9" i="1"/>
  <c r="K11" i="1"/>
  <c r="K13" i="1"/>
  <c r="K17" i="1"/>
  <c r="K6" i="1"/>
  <c r="K21" i="1"/>
  <c r="K23" i="1"/>
  <c r="K26" i="1"/>
  <c r="K27" i="1"/>
  <c r="K28" i="1"/>
  <c r="K24" i="1"/>
  <c r="K10" i="1"/>
  <c r="K31" i="1"/>
  <c r="K30" i="1"/>
  <c r="K33" i="1"/>
  <c r="K35" i="1"/>
  <c r="K36" i="1"/>
  <c r="K7" i="1"/>
  <c r="K15" i="1"/>
  <c r="K39" i="1"/>
  <c r="K14" i="1"/>
  <c r="K41" i="1"/>
  <c r="K44" i="1"/>
  <c r="K45" i="1"/>
  <c r="K48" i="1"/>
  <c r="K49" i="1"/>
  <c r="K53" i="1"/>
  <c r="K59" i="1"/>
  <c r="K63" i="1"/>
  <c r="K61" i="1"/>
  <c r="K64" i="1"/>
  <c r="K58" i="1"/>
  <c r="K68" i="1"/>
  <c r="K4" i="1"/>
  <c r="D12" i="7"/>
  <c r="E12" i="7"/>
  <c r="F12" i="7"/>
  <c r="G12" i="7"/>
  <c r="H12" i="7"/>
  <c r="I12" i="7"/>
  <c r="K12" i="7"/>
  <c r="K4" i="7"/>
  <c r="K7" i="7"/>
  <c r="K3" i="7"/>
  <c r="K11" i="7"/>
  <c r="K6" i="7"/>
  <c r="K15" i="7"/>
  <c r="K18" i="7"/>
  <c r="K21" i="7"/>
  <c r="K8" i="7"/>
  <c r="K23" i="7"/>
  <c r="K19" i="7"/>
  <c r="K24" i="7"/>
  <c r="K26" i="7"/>
  <c r="K13" i="7"/>
  <c r="K27" i="7"/>
  <c r="K29" i="7"/>
  <c r="K28" i="7"/>
  <c r="K31" i="7"/>
  <c r="K22" i="7"/>
  <c r="K10" i="7"/>
  <c r="K20" i="7"/>
  <c r="K35" i="7"/>
  <c r="K36" i="7"/>
  <c r="K16" i="7"/>
  <c r="K40" i="7"/>
  <c r="K42" i="7"/>
  <c r="K43" i="7"/>
  <c r="K45" i="7"/>
  <c r="K46" i="7"/>
  <c r="K49" i="7"/>
  <c r="K48" i="7"/>
  <c r="K52" i="7"/>
  <c r="K51" i="7"/>
  <c r="K54" i="7"/>
  <c r="K56" i="7"/>
  <c r="K57" i="7"/>
  <c r="K58" i="7"/>
  <c r="K59" i="7"/>
  <c r="K60" i="7"/>
  <c r="K61" i="7"/>
  <c r="K62" i="7"/>
  <c r="K63" i="7"/>
  <c r="K70" i="7"/>
  <c r="K64" i="7"/>
  <c r="K65" i="7"/>
  <c r="K66" i="7"/>
  <c r="K67" i="7"/>
  <c r="K14" i="7"/>
  <c r="K68" i="7"/>
  <c r="K71" i="7"/>
  <c r="K69" i="7"/>
  <c r="K2" i="7"/>
  <c r="Q12" i="7" l="1"/>
  <c r="C12" i="7"/>
  <c r="R12" i="7"/>
  <c r="D24" i="7"/>
  <c r="E24" i="7"/>
  <c r="F24" i="7"/>
  <c r="G24" i="7"/>
  <c r="H24" i="7"/>
  <c r="I24" i="7"/>
  <c r="D26" i="7"/>
  <c r="E26" i="7"/>
  <c r="F26" i="7"/>
  <c r="G26" i="7"/>
  <c r="H26" i="7"/>
  <c r="I26" i="7"/>
  <c r="D13" i="7"/>
  <c r="E13" i="7"/>
  <c r="F13" i="7"/>
  <c r="G13" i="7"/>
  <c r="H13" i="7"/>
  <c r="I13" i="7"/>
  <c r="D28" i="7"/>
  <c r="E28" i="7"/>
  <c r="F28" i="7"/>
  <c r="G28" i="7"/>
  <c r="H28" i="7"/>
  <c r="I28" i="7"/>
  <c r="D20" i="7"/>
  <c r="E20" i="7"/>
  <c r="F20" i="7"/>
  <c r="G20" i="7"/>
  <c r="H20" i="7"/>
  <c r="I20" i="7"/>
  <c r="D16" i="7"/>
  <c r="E16" i="7"/>
  <c r="F16" i="7"/>
  <c r="G16" i="7"/>
  <c r="H16" i="7"/>
  <c r="I16" i="7"/>
  <c r="D43" i="7"/>
  <c r="E43" i="7"/>
  <c r="F43" i="7"/>
  <c r="G43" i="7"/>
  <c r="H43" i="7"/>
  <c r="I43" i="7"/>
  <c r="D45" i="7"/>
  <c r="E45" i="7"/>
  <c r="F45" i="7"/>
  <c r="G45" i="7"/>
  <c r="H45" i="7"/>
  <c r="I45" i="7"/>
  <c r="D49" i="7"/>
  <c r="E49" i="7"/>
  <c r="F49" i="7"/>
  <c r="G49" i="7"/>
  <c r="H49" i="7"/>
  <c r="I49" i="7"/>
  <c r="D52" i="7"/>
  <c r="E52" i="7"/>
  <c r="F52" i="7"/>
  <c r="G52" i="7"/>
  <c r="H52" i="7"/>
  <c r="I52" i="7"/>
  <c r="F56" i="7"/>
  <c r="J17" i="1"/>
  <c r="J36" i="1"/>
  <c r="J11" i="1"/>
  <c r="J53" i="1"/>
  <c r="J4" i="1"/>
  <c r="J44" i="1"/>
  <c r="J6" i="1"/>
  <c r="J45" i="1"/>
  <c r="J23" i="1"/>
  <c r="J58" i="1"/>
  <c r="J26" i="1"/>
  <c r="J10" i="1"/>
  <c r="J49" i="1"/>
  <c r="J2" i="1"/>
  <c r="J27" i="1"/>
  <c r="J5" i="1"/>
  <c r="J28" i="1"/>
  <c r="J31" i="1"/>
  <c r="J35" i="1"/>
  <c r="J63" i="1"/>
  <c r="J39" i="1"/>
  <c r="J15" i="1"/>
  <c r="J8" i="1"/>
  <c r="J21" i="1"/>
  <c r="J9" i="1"/>
  <c r="J13" i="1"/>
  <c r="J24" i="1"/>
  <c r="J30" i="1"/>
  <c r="J33" i="1"/>
  <c r="J7" i="1"/>
  <c r="J14" i="1"/>
  <c r="J41" i="1"/>
  <c r="J48" i="1"/>
  <c r="J59" i="1"/>
  <c r="J61" i="1"/>
  <c r="J64" i="1"/>
  <c r="J68" i="1"/>
  <c r="J3" i="1"/>
  <c r="I4" i="1"/>
  <c r="D13" i="1"/>
  <c r="E13" i="1"/>
  <c r="F13" i="1"/>
  <c r="G13" i="1"/>
  <c r="H13" i="1"/>
  <c r="I13" i="1"/>
  <c r="D24" i="1"/>
  <c r="E24" i="1"/>
  <c r="F24" i="1"/>
  <c r="G24" i="1"/>
  <c r="H24" i="1"/>
  <c r="I24" i="1"/>
  <c r="D30" i="1"/>
  <c r="E30" i="1"/>
  <c r="F30" i="1"/>
  <c r="G30" i="1"/>
  <c r="H30" i="1"/>
  <c r="I30" i="1"/>
  <c r="D33" i="1"/>
  <c r="E33" i="1"/>
  <c r="F33" i="1"/>
  <c r="G33" i="1"/>
  <c r="H33" i="1"/>
  <c r="I33" i="1"/>
  <c r="D7" i="1"/>
  <c r="E7" i="1"/>
  <c r="F7" i="1"/>
  <c r="G7" i="1"/>
  <c r="H7" i="1"/>
  <c r="I7" i="1"/>
  <c r="D14" i="1"/>
  <c r="E14" i="1"/>
  <c r="F14" i="1"/>
  <c r="G14" i="1"/>
  <c r="H14" i="1"/>
  <c r="I14" i="1"/>
  <c r="D41" i="1"/>
  <c r="E41" i="1"/>
  <c r="F41" i="1"/>
  <c r="G41" i="1"/>
  <c r="H41" i="1"/>
  <c r="I41" i="1"/>
  <c r="D48" i="1"/>
  <c r="E48" i="1"/>
  <c r="F48" i="1"/>
  <c r="G48" i="1"/>
  <c r="H48" i="1"/>
  <c r="I48" i="1"/>
  <c r="D59" i="1"/>
  <c r="E59" i="1"/>
  <c r="F59" i="1"/>
  <c r="G59" i="1"/>
  <c r="H59" i="1"/>
  <c r="I59" i="1"/>
  <c r="D61" i="1"/>
  <c r="E61" i="1"/>
  <c r="F61" i="1"/>
  <c r="G61" i="1"/>
  <c r="H61" i="1"/>
  <c r="I61" i="1"/>
  <c r="D64" i="1"/>
  <c r="E64" i="1"/>
  <c r="F64" i="1"/>
  <c r="G64" i="1"/>
  <c r="H64" i="1"/>
  <c r="I64" i="1"/>
  <c r="D68" i="1"/>
  <c r="E68" i="1"/>
  <c r="F68" i="1"/>
  <c r="G68" i="1"/>
  <c r="H68" i="1"/>
  <c r="I68" i="1"/>
  <c r="D48" i="2"/>
  <c r="E48" i="2"/>
  <c r="F48" i="2"/>
  <c r="G48" i="2"/>
  <c r="H48" i="2"/>
  <c r="I48" i="2"/>
  <c r="D39" i="2"/>
  <c r="E39" i="2"/>
  <c r="F39" i="2"/>
  <c r="G39" i="2"/>
  <c r="H39" i="2"/>
  <c r="I39" i="2"/>
  <c r="D22" i="2"/>
  <c r="E22" i="2"/>
  <c r="F22" i="2"/>
  <c r="G22" i="2"/>
  <c r="H22" i="2"/>
  <c r="I22" i="2"/>
  <c r="D31" i="2"/>
  <c r="E31" i="2"/>
  <c r="F31" i="2"/>
  <c r="G31" i="2"/>
  <c r="H31" i="2"/>
  <c r="I31" i="2"/>
  <c r="D8" i="2"/>
  <c r="E8" i="2"/>
  <c r="F8" i="2"/>
  <c r="G8" i="2"/>
  <c r="H8" i="2"/>
  <c r="I8" i="2"/>
  <c r="D49" i="2"/>
  <c r="E49" i="2"/>
  <c r="F49" i="2"/>
  <c r="G49" i="2"/>
  <c r="H49" i="2"/>
  <c r="I49" i="2"/>
  <c r="D11" i="2"/>
  <c r="E11" i="2"/>
  <c r="F11" i="2"/>
  <c r="G11" i="2"/>
  <c r="H11" i="2"/>
  <c r="I11" i="2"/>
  <c r="D40" i="2"/>
  <c r="E40" i="2"/>
  <c r="F40" i="2"/>
  <c r="G40" i="2"/>
  <c r="H40" i="2"/>
  <c r="I40" i="2"/>
  <c r="D36" i="2"/>
  <c r="E36" i="2"/>
  <c r="F36" i="2"/>
  <c r="G36" i="2"/>
  <c r="H36" i="2"/>
  <c r="I36" i="2"/>
  <c r="D6" i="2"/>
  <c r="E6" i="2"/>
  <c r="F6" i="2"/>
  <c r="G6" i="2"/>
  <c r="H6" i="2"/>
  <c r="I6" i="2"/>
  <c r="D44" i="2"/>
  <c r="E44" i="2"/>
  <c r="F44" i="2"/>
  <c r="G44" i="2"/>
  <c r="H44" i="2"/>
  <c r="I44" i="2"/>
  <c r="D45" i="2"/>
  <c r="E45" i="2"/>
  <c r="F45" i="2"/>
  <c r="G45" i="2"/>
  <c r="H45" i="2"/>
  <c r="I45" i="2"/>
  <c r="D46" i="2"/>
  <c r="E46" i="2"/>
  <c r="F46" i="2"/>
  <c r="G46" i="2"/>
  <c r="H46" i="2"/>
  <c r="I46" i="2"/>
  <c r="D29" i="2"/>
  <c r="E29" i="2"/>
  <c r="F29" i="2"/>
  <c r="G29" i="2"/>
  <c r="H29" i="2"/>
  <c r="I29" i="2"/>
  <c r="D25" i="2"/>
  <c r="E25" i="2"/>
  <c r="F25" i="2"/>
  <c r="G25" i="2"/>
  <c r="H25" i="2"/>
  <c r="I25" i="2"/>
  <c r="D17" i="2"/>
  <c r="E17" i="2"/>
  <c r="F17" i="2"/>
  <c r="G17" i="2"/>
  <c r="H17" i="2"/>
  <c r="I17" i="2"/>
  <c r="D42" i="2"/>
  <c r="E42" i="2"/>
  <c r="F42" i="2"/>
  <c r="G42" i="2"/>
  <c r="H42" i="2"/>
  <c r="I42" i="2"/>
  <c r="D18" i="2"/>
  <c r="E18" i="2"/>
  <c r="F18" i="2"/>
  <c r="G18" i="2"/>
  <c r="H18" i="2"/>
  <c r="I18" i="2"/>
  <c r="D43" i="2"/>
  <c r="E43" i="2"/>
  <c r="F43" i="2"/>
  <c r="G43" i="2"/>
  <c r="H43" i="2"/>
  <c r="I43" i="2"/>
  <c r="D33" i="2"/>
  <c r="E33" i="2"/>
  <c r="F33" i="2"/>
  <c r="G33" i="2"/>
  <c r="H33" i="2"/>
  <c r="I33" i="2"/>
  <c r="D47" i="2"/>
  <c r="E47" i="2"/>
  <c r="F47" i="2"/>
  <c r="G47" i="2"/>
  <c r="H47" i="2"/>
  <c r="I47" i="2"/>
  <c r="I14" i="2"/>
  <c r="C26" i="7" l="1"/>
  <c r="C42" i="2"/>
  <c r="C46" i="2"/>
  <c r="C36" i="2"/>
  <c r="C11" i="2"/>
  <c r="C22" i="2"/>
  <c r="C52" i="7"/>
  <c r="R26" i="7"/>
  <c r="C13" i="1"/>
  <c r="Q52" i="7"/>
  <c r="R45" i="7"/>
  <c r="R16" i="7"/>
  <c r="C28" i="7"/>
  <c r="Q28" i="7"/>
  <c r="Q16" i="7"/>
  <c r="C16" i="7"/>
  <c r="R28" i="7"/>
  <c r="Q45" i="7"/>
  <c r="C45" i="7"/>
  <c r="Q26" i="7"/>
  <c r="C43" i="7"/>
  <c r="R52" i="7"/>
  <c r="Q13" i="7"/>
  <c r="R13" i="7"/>
  <c r="Q49" i="7"/>
  <c r="R49" i="7"/>
  <c r="Q24" i="7"/>
  <c r="R24" i="7"/>
  <c r="Q43" i="7"/>
  <c r="R43" i="7"/>
  <c r="C13" i="7"/>
  <c r="C20" i="7"/>
  <c r="C49" i="7"/>
  <c r="Q20" i="7"/>
  <c r="R20" i="7"/>
  <c r="C24" i="7"/>
  <c r="C14" i="1"/>
  <c r="C24" i="1"/>
  <c r="C61" i="1"/>
  <c r="R48" i="1"/>
  <c r="C68" i="1"/>
  <c r="R68" i="1"/>
  <c r="C59" i="1"/>
  <c r="Q59" i="1"/>
  <c r="C48" i="1"/>
  <c r="C7" i="1"/>
  <c r="C33" i="1"/>
  <c r="R33" i="1"/>
  <c r="Q7" i="1"/>
  <c r="Q13" i="1"/>
  <c r="C64" i="1"/>
  <c r="Q61" i="1"/>
  <c r="R41" i="1"/>
  <c r="C41" i="1"/>
  <c r="Q14" i="1"/>
  <c r="R30" i="1"/>
  <c r="C30" i="1"/>
  <c r="Q24" i="1"/>
  <c r="Q64" i="1"/>
  <c r="R61" i="1"/>
  <c r="Q41" i="1"/>
  <c r="R14" i="1"/>
  <c r="Q30" i="1"/>
  <c r="R24" i="1"/>
  <c r="R64" i="1"/>
  <c r="Q68" i="1"/>
  <c r="R59" i="1"/>
  <c r="Q48" i="1"/>
  <c r="R7" i="1"/>
  <c r="Q33" i="1"/>
  <c r="R13" i="1"/>
  <c r="C40" i="2"/>
  <c r="C39" i="2"/>
  <c r="C49" i="2"/>
  <c r="C43" i="2"/>
  <c r="C8" i="2"/>
  <c r="C31" i="2"/>
  <c r="C48" i="2"/>
  <c r="C47" i="2"/>
  <c r="C33" i="2"/>
  <c r="C17" i="2"/>
  <c r="C25" i="2"/>
  <c r="C45" i="2"/>
  <c r="C44" i="2"/>
  <c r="C6" i="2"/>
  <c r="C18" i="2"/>
  <c r="C29" i="2"/>
  <c r="G35" i="1" l="1"/>
  <c r="G63" i="1"/>
  <c r="G39" i="1"/>
  <c r="G15" i="1"/>
  <c r="G9" i="1"/>
  <c r="G45" i="1"/>
  <c r="G23" i="1"/>
  <c r="G58" i="1"/>
  <c r="G26" i="1"/>
  <c r="G10" i="1"/>
  <c r="G49" i="1"/>
  <c r="G27" i="1"/>
  <c r="G36" i="1"/>
  <c r="G11" i="1"/>
  <c r="G53" i="1"/>
  <c r="G44" i="1"/>
  <c r="G6" i="1"/>
  <c r="F36" i="1"/>
  <c r="F11" i="1"/>
  <c r="F53" i="1"/>
  <c r="F44" i="1"/>
  <c r="F6" i="1"/>
  <c r="F45" i="1"/>
  <c r="F23" i="1"/>
  <c r="F58" i="1"/>
  <c r="F26" i="1"/>
  <c r="F10" i="1"/>
  <c r="F49" i="1"/>
  <c r="F27" i="1"/>
  <c r="F35" i="1"/>
  <c r="F63" i="1"/>
  <c r="F39" i="1"/>
  <c r="F15" i="1"/>
  <c r="F9" i="1"/>
  <c r="D27" i="7" l="1"/>
  <c r="D22" i="7"/>
  <c r="I36" i="7"/>
  <c r="G18" i="7"/>
  <c r="D67" i="7"/>
  <c r="I69" i="7"/>
  <c r="F60" i="7"/>
  <c r="E70" i="7"/>
  <c r="E71" i="7"/>
  <c r="I15" i="7"/>
  <c r="I64" i="7"/>
  <c r="I61" i="7"/>
  <c r="H57" i="7"/>
  <c r="E63" i="7"/>
  <c r="H59" i="7"/>
  <c r="I62" i="7"/>
  <c r="I66" i="7"/>
  <c r="I10" i="7"/>
  <c r="H65" i="7"/>
  <c r="I68" i="7"/>
  <c r="H14" i="7"/>
  <c r="G54" i="7"/>
  <c r="G58" i="7"/>
  <c r="I56" i="7"/>
  <c r="F2" i="7"/>
  <c r="G8" i="7"/>
  <c r="E29" i="7"/>
  <c r="F31" i="7"/>
  <c r="F4" i="7"/>
  <c r="I35" i="7"/>
  <c r="E3" i="7"/>
  <c r="H40" i="7"/>
  <c r="F42" i="7"/>
  <c r="I7" i="7"/>
  <c r="F46" i="7"/>
  <c r="F48" i="7"/>
  <c r="H51" i="7"/>
  <c r="F10" i="2"/>
  <c r="E14" i="2"/>
  <c r="F3" i="2"/>
  <c r="I4" i="2"/>
  <c r="H15" i="2"/>
  <c r="I2" i="2"/>
  <c r="G19" i="2"/>
  <c r="G21" i="2"/>
  <c r="I24" i="2"/>
  <c r="G28" i="2"/>
  <c r="D9" i="2"/>
  <c r="I5" i="2"/>
  <c r="H23" i="1"/>
  <c r="H9" i="1"/>
  <c r="H10" i="1"/>
  <c r="H11" i="1"/>
  <c r="H35" i="1"/>
  <c r="H36" i="1"/>
  <c r="H39" i="1"/>
  <c r="H27" i="1"/>
  <c r="H45" i="1"/>
  <c r="H49" i="1"/>
  <c r="H26" i="1"/>
  <c r="H53" i="1"/>
  <c r="H15" i="1"/>
  <c r="H44" i="1"/>
  <c r="H63" i="1"/>
  <c r="H6" i="1"/>
  <c r="H58" i="1"/>
  <c r="I23" i="1"/>
  <c r="I9" i="1"/>
  <c r="I10" i="1"/>
  <c r="I11" i="1"/>
  <c r="I35" i="1"/>
  <c r="I36" i="1"/>
  <c r="I39" i="1"/>
  <c r="I27" i="1"/>
  <c r="I45" i="1"/>
  <c r="I49" i="1"/>
  <c r="I26" i="1"/>
  <c r="I53" i="1"/>
  <c r="I15" i="1"/>
  <c r="I44" i="1"/>
  <c r="I63" i="1"/>
  <c r="I6" i="1"/>
  <c r="I58" i="1"/>
  <c r="R10" i="1" l="1"/>
  <c r="R58" i="1"/>
  <c r="R15" i="1"/>
  <c r="R45" i="1"/>
  <c r="R35" i="1"/>
  <c r="R23" i="1"/>
  <c r="R44" i="1"/>
  <c r="R49" i="1"/>
  <c r="R36" i="1"/>
  <c r="R9" i="1"/>
  <c r="R63" i="1"/>
  <c r="R26" i="1"/>
  <c r="R39" i="1"/>
  <c r="R6" i="1"/>
  <c r="R53" i="1"/>
  <c r="R27" i="1"/>
  <c r="R11" i="1"/>
  <c r="F21" i="7"/>
  <c r="H21" i="7"/>
  <c r="H11" i="7"/>
  <c r="G11" i="7"/>
  <c r="I11" i="7"/>
  <c r="H23" i="7"/>
  <c r="I23" i="7"/>
  <c r="G23" i="7"/>
  <c r="G6" i="7"/>
  <c r="I6" i="7"/>
  <c r="H6" i="7"/>
  <c r="I19" i="7"/>
  <c r="H19" i="7"/>
  <c r="G19" i="7"/>
  <c r="D24" i="2"/>
  <c r="G24" i="2"/>
  <c r="D21" i="2"/>
  <c r="E10" i="2"/>
  <c r="I21" i="2"/>
  <c r="E24" i="2"/>
  <c r="E15" i="2"/>
  <c r="F15" i="2"/>
  <c r="G10" i="2"/>
  <c r="H10" i="2"/>
  <c r="F4" i="2"/>
  <c r="F14" i="2"/>
  <c r="G14" i="2"/>
  <c r="H14" i="2"/>
  <c r="H28" i="2"/>
  <c r="F2" i="2"/>
  <c r="I10" i="2"/>
  <c r="E9" i="2"/>
  <c r="C9" i="2" s="1"/>
  <c r="E59" i="7"/>
  <c r="G5" i="2"/>
  <c r="F24" i="2"/>
  <c r="G3" i="2"/>
  <c r="G15" i="2"/>
  <c r="H9" i="2"/>
  <c r="I15" i="2"/>
  <c r="I9" i="2"/>
  <c r="H5" i="2"/>
  <c r="I28" i="2"/>
  <c r="I19" i="2"/>
  <c r="F5" i="2"/>
  <c r="G2" i="2"/>
  <c r="I3" i="2"/>
  <c r="E36" i="7"/>
  <c r="G64" i="7"/>
  <c r="H68" i="7"/>
  <c r="I29" i="7"/>
  <c r="I18" i="7"/>
  <c r="F18" i="7"/>
  <c r="H62" i="7"/>
  <c r="I58" i="7"/>
  <c r="G69" i="7"/>
  <c r="G61" i="7"/>
  <c r="H36" i="7"/>
  <c r="H46" i="7"/>
  <c r="H7" i="7"/>
  <c r="I63" i="7"/>
  <c r="G15" i="7"/>
  <c r="G60" i="7"/>
  <c r="H10" i="7"/>
  <c r="I54" i="7"/>
  <c r="I3" i="7"/>
  <c r="G56" i="7"/>
  <c r="G35" i="7"/>
  <c r="H42" i="7"/>
  <c r="I70" i="7"/>
  <c r="I8" i="7"/>
  <c r="G21" i="7"/>
  <c r="G66" i="7"/>
  <c r="G31" i="7"/>
  <c r="H48" i="7"/>
  <c r="I71" i="7"/>
  <c r="G36" i="7"/>
  <c r="G27" i="7"/>
  <c r="G2" i="7"/>
  <c r="G68" i="7"/>
  <c r="G48" i="7"/>
  <c r="G46" i="7"/>
  <c r="G10" i="7"/>
  <c r="G62" i="7"/>
  <c r="G42" i="7"/>
  <c r="G7" i="7"/>
  <c r="G57" i="7"/>
  <c r="H18" i="7"/>
  <c r="H71" i="7"/>
  <c r="H54" i="7"/>
  <c r="H67" i="7"/>
  <c r="H29" i="7"/>
  <c r="H70" i="7"/>
  <c r="H63" i="7"/>
  <c r="H3" i="7"/>
  <c r="H58" i="7"/>
  <c r="H8" i="7"/>
  <c r="I22" i="7"/>
  <c r="I51" i="7"/>
  <c r="I4" i="7"/>
  <c r="I14" i="7"/>
  <c r="I65" i="7"/>
  <c r="I40" i="7"/>
  <c r="I59" i="7"/>
  <c r="H27" i="7"/>
  <c r="H2" i="7"/>
  <c r="I67" i="7"/>
  <c r="G22" i="7"/>
  <c r="G51" i="7"/>
  <c r="G4" i="7"/>
  <c r="G14" i="7"/>
  <c r="G65" i="7"/>
  <c r="G40" i="7"/>
  <c r="G59" i="7"/>
  <c r="H56" i="7"/>
  <c r="H69" i="7"/>
  <c r="H66" i="7"/>
  <c r="H64" i="7"/>
  <c r="H35" i="7"/>
  <c r="H61" i="7"/>
  <c r="H60" i="7"/>
  <c r="H15" i="7"/>
  <c r="H31" i="7"/>
  <c r="I27" i="7"/>
  <c r="I2" i="7"/>
  <c r="I48" i="7"/>
  <c r="I46" i="7"/>
  <c r="I42" i="7"/>
  <c r="I57" i="7"/>
  <c r="G71" i="7"/>
  <c r="G67" i="7"/>
  <c r="G29" i="7"/>
  <c r="G70" i="7"/>
  <c r="G63" i="7"/>
  <c r="G3" i="7"/>
  <c r="H22" i="7"/>
  <c r="H4" i="7"/>
  <c r="I21" i="7"/>
  <c r="I60" i="7"/>
  <c r="I31" i="7"/>
  <c r="E18" i="7"/>
  <c r="D56" i="7"/>
  <c r="D23" i="7"/>
  <c r="D68" i="7"/>
  <c r="E57" i="7"/>
  <c r="D18" i="7"/>
  <c r="F22" i="7"/>
  <c r="F27" i="7"/>
  <c r="D11" i="7"/>
  <c r="E58" i="7"/>
  <c r="F69" i="7"/>
  <c r="E19" i="7"/>
  <c r="E27" i="7"/>
  <c r="C27" i="7" s="1"/>
  <c r="F19" i="7"/>
  <c r="F36" i="7"/>
  <c r="D19" i="7"/>
  <c r="D36" i="7"/>
  <c r="E6" i="7"/>
  <c r="E40" i="7"/>
  <c r="E14" i="7"/>
  <c r="D40" i="7"/>
  <c r="F40" i="7"/>
  <c r="D15" i="7"/>
  <c r="D42" i="7"/>
  <c r="D54" i="7"/>
  <c r="E64" i="7"/>
  <c r="F71" i="7"/>
  <c r="F10" i="7"/>
  <c r="D71" i="7"/>
  <c r="C71" i="7" s="1"/>
  <c r="D57" i="7"/>
  <c r="F66" i="7"/>
  <c r="E4" i="7"/>
  <c r="E42" i="7"/>
  <c r="D51" i="7"/>
  <c r="D14" i="7"/>
  <c r="D62" i="7"/>
  <c r="E69" i="7"/>
  <c r="E15" i="7"/>
  <c r="F57" i="7"/>
  <c r="E60" i="7"/>
  <c r="F62" i="7"/>
  <c r="E68" i="7"/>
  <c r="D60" i="7"/>
  <c r="D69" i="7"/>
  <c r="D64" i="7"/>
  <c r="F61" i="7"/>
  <c r="F59" i="7"/>
  <c r="F58" i="7"/>
  <c r="F3" i="7"/>
  <c r="F29" i="7"/>
  <c r="E11" i="7"/>
  <c r="E23" i="7"/>
  <c r="D8" i="7"/>
  <c r="E7" i="7"/>
  <c r="F70" i="7"/>
  <c r="F64" i="7"/>
  <c r="F68" i="7"/>
  <c r="F54" i="7"/>
  <c r="F7" i="7"/>
  <c r="F35" i="7"/>
  <c r="F8" i="7"/>
  <c r="F23" i="7"/>
  <c r="E8" i="7"/>
  <c r="E51" i="7"/>
  <c r="E54" i="7"/>
  <c r="D58" i="7"/>
  <c r="F11" i="7"/>
  <c r="F63" i="7"/>
  <c r="F15" i="7"/>
  <c r="F65" i="7"/>
  <c r="F67" i="7"/>
  <c r="F51" i="7"/>
  <c r="F6" i="7"/>
  <c r="E22" i="7"/>
  <c r="C22" i="7" s="1"/>
  <c r="D70" i="7"/>
  <c r="C70" i="7" s="1"/>
  <c r="D63" i="7"/>
  <c r="C63" i="7" s="1"/>
  <c r="E61" i="7"/>
  <c r="D61" i="7"/>
  <c r="E62" i="7"/>
  <c r="D59" i="7"/>
  <c r="E66" i="7"/>
  <c r="E67" i="7"/>
  <c r="C67" i="7" s="1"/>
  <c r="E48" i="7"/>
  <c r="D48" i="7"/>
  <c r="D35" i="7"/>
  <c r="E35" i="7"/>
  <c r="D10" i="7"/>
  <c r="E65" i="7"/>
  <c r="D66" i="7"/>
  <c r="E10" i="7"/>
  <c r="D65" i="7"/>
  <c r="E56" i="7"/>
  <c r="D46" i="7"/>
  <c r="D29" i="7"/>
  <c r="C29" i="7" s="1"/>
  <c r="D3" i="7"/>
  <c r="C3" i="7" s="1"/>
  <c r="D7" i="7"/>
  <c r="E46" i="7"/>
  <c r="D2" i="7"/>
  <c r="D21" i="7"/>
  <c r="D31" i="7"/>
  <c r="E2" i="7"/>
  <c r="D6" i="7"/>
  <c r="E21" i="7"/>
  <c r="E31" i="7"/>
  <c r="D4" i="7"/>
  <c r="D14" i="2"/>
  <c r="C14" i="2" s="1"/>
  <c r="G4" i="2"/>
  <c r="H21" i="2"/>
  <c r="E21" i="2"/>
  <c r="F41" i="2"/>
  <c r="H19" i="2"/>
  <c r="D4" i="2"/>
  <c r="D41" i="2"/>
  <c r="F9" i="2"/>
  <c r="F21" i="2"/>
  <c r="G9" i="2"/>
  <c r="H4" i="2"/>
  <c r="H3" i="2"/>
  <c r="H2" i="2"/>
  <c r="E19" i="2"/>
  <c r="E41" i="2"/>
  <c r="F28" i="2"/>
  <c r="F19" i="2"/>
  <c r="H24" i="2"/>
  <c r="D10" i="2"/>
  <c r="D28" i="2"/>
  <c r="E28" i="2"/>
  <c r="D19" i="2"/>
  <c r="E5" i="2"/>
  <c r="E3" i="2"/>
  <c r="D5" i="2"/>
  <c r="D3" i="2"/>
  <c r="E4" i="2"/>
  <c r="D15" i="2"/>
  <c r="D2" i="2"/>
  <c r="E2" i="2"/>
  <c r="R57" i="7" l="1"/>
  <c r="R64" i="7"/>
  <c r="C59" i="7"/>
  <c r="R69" i="7"/>
  <c r="R70" i="7"/>
  <c r="R54" i="7"/>
  <c r="R10" i="7"/>
  <c r="R23" i="7"/>
  <c r="R6" i="7"/>
  <c r="R15" i="7"/>
  <c r="R59" i="7"/>
  <c r="R4" i="7"/>
  <c r="R68" i="7"/>
  <c r="R67" i="7"/>
  <c r="R11" i="7"/>
  <c r="R3" i="7"/>
  <c r="R56" i="7"/>
  <c r="R71" i="7"/>
  <c r="R22" i="7"/>
  <c r="R46" i="7"/>
  <c r="R2" i="7"/>
  <c r="R31" i="7"/>
  <c r="R60" i="7"/>
  <c r="R42" i="7"/>
  <c r="R48" i="7"/>
  <c r="C15" i="2"/>
  <c r="C24" i="2"/>
  <c r="R18" i="7"/>
  <c r="R51" i="7"/>
  <c r="R63" i="7"/>
  <c r="Q8" i="7"/>
  <c r="R8" i="7"/>
  <c r="R29" i="7"/>
  <c r="R61" i="7"/>
  <c r="R66" i="7"/>
  <c r="Q14" i="7"/>
  <c r="R14" i="7"/>
  <c r="R27" i="7"/>
  <c r="R21" i="7"/>
  <c r="Q35" i="7"/>
  <c r="R35" i="7"/>
  <c r="Q36" i="7"/>
  <c r="R36" i="7"/>
  <c r="Q65" i="7"/>
  <c r="R65" i="7"/>
  <c r="Q7" i="7"/>
  <c r="R7" i="7"/>
  <c r="R58" i="7"/>
  <c r="R62" i="7"/>
  <c r="R40" i="7"/>
  <c r="R19" i="7"/>
  <c r="Q2" i="7"/>
  <c r="Q31" i="7"/>
  <c r="Q71" i="7"/>
  <c r="C10" i="2"/>
  <c r="C21" i="2"/>
  <c r="G17" i="1"/>
  <c r="F17" i="1"/>
  <c r="G8" i="1"/>
  <c r="F8" i="1"/>
  <c r="F3" i="1"/>
  <c r="G3" i="1"/>
  <c r="Q46" i="7"/>
  <c r="Q67" i="7"/>
  <c r="Q11" i="7"/>
  <c r="Q64" i="7"/>
  <c r="Q3" i="7"/>
  <c r="Q56" i="7"/>
  <c r="Q69" i="7"/>
  <c r="Q22" i="7"/>
  <c r="Q15" i="7"/>
  <c r="Q54" i="7"/>
  <c r="Q42" i="7"/>
  <c r="Q40" i="7"/>
  <c r="Q60" i="7"/>
  <c r="Q18" i="7"/>
  <c r="Q70" i="7"/>
  <c r="Q6" i="7"/>
  <c r="Q23" i="7"/>
  <c r="Q59" i="7"/>
  <c r="Q10" i="7"/>
  <c r="Q21" i="7"/>
  <c r="Q58" i="7"/>
  <c r="Q62" i="7"/>
  <c r="Q19" i="7"/>
  <c r="C41" i="2"/>
  <c r="Q51" i="7"/>
  <c r="Q63" i="7"/>
  <c r="Q68" i="7"/>
  <c r="Q29" i="7"/>
  <c r="Q61" i="7"/>
  <c r="Q57" i="7"/>
  <c r="Q66" i="7"/>
  <c r="Q27" i="7"/>
  <c r="Q48" i="7"/>
  <c r="C28" i="2"/>
  <c r="C36" i="7"/>
  <c r="C18" i="7"/>
  <c r="C4" i="2"/>
  <c r="C69" i="7"/>
  <c r="C56" i="7"/>
  <c r="C4" i="7"/>
  <c r="C40" i="7"/>
  <c r="C6" i="7"/>
  <c r="C15" i="7"/>
  <c r="C57" i="7"/>
  <c r="C60" i="7"/>
  <c r="C51" i="7"/>
  <c r="C68" i="7"/>
  <c r="C23" i="7"/>
  <c r="C14" i="7"/>
  <c r="C8" i="7"/>
  <c r="C11" i="7"/>
  <c r="C35" i="7"/>
  <c r="C58" i="7"/>
  <c r="C19" i="7"/>
  <c r="C7" i="7"/>
  <c r="C66" i="7"/>
  <c r="C64" i="7"/>
  <c r="C54" i="7"/>
  <c r="C62" i="7"/>
  <c r="C42" i="7"/>
  <c r="C48" i="7"/>
  <c r="C61" i="7"/>
  <c r="C65" i="7"/>
  <c r="C10" i="7"/>
  <c r="C46" i="7"/>
  <c r="C2" i="7"/>
  <c r="Q4" i="7"/>
  <c r="C31" i="7"/>
  <c r="C21" i="7"/>
  <c r="C5" i="2"/>
  <c r="C19" i="2"/>
  <c r="C3" i="2"/>
  <c r="H8" i="1"/>
  <c r="I8" i="1"/>
  <c r="H17" i="1"/>
  <c r="I17" i="1"/>
  <c r="C2" i="2"/>
  <c r="H3" i="1"/>
  <c r="I3" i="1"/>
  <c r="A74" i="7" l="1"/>
  <c r="A75" i="7"/>
  <c r="A59" i="7"/>
  <c r="A67" i="7"/>
  <c r="A64" i="7"/>
  <c r="A72" i="7"/>
  <c r="A62" i="7"/>
  <c r="A63" i="7"/>
  <c r="A70" i="7"/>
  <c r="A61" i="7"/>
  <c r="A68" i="7"/>
  <c r="A65" i="7"/>
  <c r="A66" i="7"/>
  <c r="A60" i="7"/>
  <c r="A71" i="7"/>
  <c r="A69" i="7"/>
  <c r="A73" i="7"/>
  <c r="A58" i="7"/>
  <c r="A54" i="7"/>
  <c r="A56" i="7"/>
  <c r="A55" i="7"/>
  <c r="A57" i="7"/>
  <c r="A53" i="7"/>
  <c r="A50" i="7"/>
  <c r="A47" i="7"/>
  <c r="A49" i="7"/>
  <c r="A52" i="7"/>
  <c r="A51" i="7"/>
  <c r="A46" i="7"/>
  <c r="A48" i="7"/>
  <c r="A12" i="7"/>
  <c r="A30" i="7"/>
  <c r="A35" i="7"/>
  <c r="A39" i="7"/>
  <c r="A42" i="7"/>
  <c r="A27" i="7"/>
  <c r="A29" i="7"/>
  <c r="A31" i="7"/>
  <c r="A15" i="7"/>
  <c r="A8" i="7"/>
  <c r="A24" i="7"/>
  <c r="A19" i="7"/>
  <c r="A6" i="7"/>
  <c r="A32" i="7"/>
  <c r="A7" i="7"/>
  <c r="A21" i="7"/>
  <c r="A26" i="7"/>
  <c r="A41" i="7"/>
  <c r="A13" i="7"/>
  <c r="A4" i="7"/>
  <c r="A22" i="7"/>
  <c r="A14" i="7"/>
  <c r="A40" i="7"/>
  <c r="A33" i="7"/>
  <c r="A3" i="7"/>
  <c r="A45" i="7"/>
  <c r="A38" i="7"/>
  <c r="A43" i="7"/>
  <c r="A9" i="7"/>
  <c r="A11" i="7"/>
  <c r="A17" i="7"/>
  <c r="A5" i="7"/>
  <c r="A20" i="7"/>
  <c r="A23" i="7"/>
  <c r="A16" i="7"/>
  <c r="A34" i="7"/>
  <c r="A36" i="7"/>
  <c r="A18" i="7"/>
  <c r="A25" i="7"/>
  <c r="A44" i="7"/>
  <c r="A10" i="7"/>
  <c r="A2" i="7"/>
  <c r="A28" i="7"/>
  <c r="A37" i="7"/>
  <c r="R8" i="1"/>
  <c r="R17" i="1"/>
  <c r="R3" i="1"/>
  <c r="F2" i="1"/>
  <c r="G2" i="1"/>
  <c r="G4" i="1"/>
  <c r="G21" i="1"/>
  <c r="F21" i="1"/>
  <c r="F31" i="1"/>
  <c r="G31" i="1"/>
  <c r="F5" i="1"/>
  <c r="G5" i="1"/>
  <c r="G28" i="1"/>
  <c r="F28" i="1"/>
  <c r="H4" i="1"/>
  <c r="I21" i="1"/>
  <c r="H21" i="1"/>
  <c r="I31" i="1"/>
  <c r="H31" i="1"/>
  <c r="I5" i="1"/>
  <c r="H5" i="1"/>
  <c r="I28" i="1"/>
  <c r="H28" i="1"/>
  <c r="H2" i="1"/>
  <c r="I2" i="1"/>
  <c r="R31" i="1" l="1"/>
  <c r="R21" i="1"/>
  <c r="R2" i="1"/>
  <c r="R5" i="1"/>
  <c r="R28" i="1"/>
  <c r="Q4" i="1"/>
  <c r="R4" i="1"/>
  <c r="D3" i="1"/>
  <c r="D17" i="1"/>
  <c r="D8" i="1"/>
  <c r="D23" i="1"/>
  <c r="D9" i="1"/>
  <c r="D10" i="1"/>
  <c r="D11" i="1"/>
  <c r="D35" i="1"/>
  <c r="D36" i="1"/>
  <c r="D39" i="1"/>
  <c r="D27" i="1"/>
  <c r="D45" i="1"/>
  <c r="D49" i="1"/>
  <c r="D26" i="1"/>
  <c r="D53" i="1"/>
  <c r="D15" i="1"/>
  <c r="D44" i="1"/>
  <c r="D63" i="1"/>
  <c r="D6" i="1"/>
  <c r="D58" i="1"/>
  <c r="D4" i="1"/>
  <c r="D5" i="1"/>
  <c r="D21" i="1"/>
  <c r="D2" i="1"/>
  <c r="D28" i="1"/>
  <c r="D31" i="1"/>
  <c r="E3" i="1"/>
  <c r="E4" i="1"/>
  <c r="E5" i="1"/>
  <c r="E21" i="1"/>
  <c r="E2" i="1"/>
  <c r="E28" i="1"/>
  <c r="E31" i="1"/>
  <c r="E17" i="1"/>
  <c r="E8" i="1"/>
  <c r="E23" i="1"/>
  <c r="E9" i="1"/>
  <c r="E10" i="1"/>
  <c r="E11" i="1"/>
  <c r="E35" i="1"/>
  <c r="E36" i="1"/>
  <c r="E39" i="1"/>
  <c r="E27" i="1"/>
  <c r="E45" i="1"/>
  <c r="E49" i="1"/>
  <c r="E26" i="1"/>
  <c r="E53" i="1"/>
  <c r="E15" i="1"/>
  <c r="E44" i="1"/>
  <c r="E63" i="1"/>
  <c r="E6" i="1"/>
  <c r="E58" i="1"/>
  <c r="A75" i="1" l="1"/>
  <c r="A74" i="1"/>
  <c r="A73" i="1"/>
  <c r="A59" i="1"/>
  <c r="A68" i="1"/>
  <c r="A66" i="1"/>
  <c r="A62" i="1"/>
  <c r="A70" i="1"/>
  <c r="A63" i="1"/>
  <c r="A60" i="1"/>
  <c r="A69" i="1"/>
  <c r="A72" i="1"/>
  <c r="A65" i="1"/>
  <c r="A64" i="1"/>
  <c r="A71" i="1"/>
  <c r="A67" i="1"/>
  <c r="A61" i="1"/>
  <c r="A57" i="1"/>
  <c r="A41" i="1"/>
  <c r="A58" i="1"/>
  <c r="A40" i="1"/>
  <c r="A43" i="1"/>
  <c r="A56" i="1"/>
  <c r="A47" i="1"/>
  <c r="A44" i="1"/>
  <c r="A55" i="1"/>
  <c r="A48" i="1"/>
  <c r="A50" i="1"/>
  <c r="A54" i="1"/>
  <c r="A46" i="1"/>
  <c r="A53" i="1"/>
  <c r="A45" i="1"/>
  <c r="A51" i="1"/>
  <c r="A42" i="1"/>
  <c r="A49" i="1"/>
  <c r="A52" i="1"/>
  <c r="A28" i="1"/>
  <c r="A36" i="1"/>
  <c r="A33" i="1"/>
  <c r="A34" i="1"/>
  <c r="A38" i="1"/>
  <c r="A37" i="1"/>
  <c r="A29" i="1"/>
  <c r="A35" i="1"/>
  <c r="A39" i="1"/>
  <c r="A32" i="1"/>
  <c r="A31" i="1"/>
  <c r="A30" i="1"/>
  <c r="A8" i="1"/>
  <c r="A11" i="1"/>
  <c r="A14" i="1"/>
  <c r="A3" i="1"/>
  <c r="A2" i="1"/>
  <c r="A13" i="1"/>
  <c r="A15" i="1"/>
  <c r="A19" i="1"/>
  <c r="A23" i="1"/>
  <c r="A7" i="1"/>
  <c r="A24" i="1"/>
  <c r="A18" i="1"/>
  <c r="A22" i="1"/>
  <c r="A26" i="1"/>
  <c r="A12" i="1"/>
  <c r="A17" i="1"/>
  <c r="A21" i="1"/>
  <c r="A25" i="1"/>
  <c r="A10" i="1"/>
  <c r="A16" i="1"/>
  <c r="A20" i="1"/>
  <c r="A27" i="1"/>
  <c r="A4" i="1"/>
  <c r="A6" i="1"/>
  <c r="A9" i="1"/>
  <c r="A5" i="1"/>
  <c r="C2" i="1"/>
  <c r="C58" i="1"/>
  <c r="C23" i="1"/>
  <c r="C15" i="1"/>
  <c r="C45" i="1"/>
  <c r="C35" i="1"/>
  <c r="C3" i="1"/>
  <c r="C17" i="1"/>
  <c r="C31" i="1"/>
  <c r="C28" i="1"/>
  <c r="C63" i="1"/>
  <c r="C26" i="1"/>
  <c r="C39" i="1"/>
  <c r="C10" i="1"/>
  <c r="C44" i="1"/>
  <c r="C49" i="1"/>
  <c r="C36" i="1"/>
  <c r="C9" i="1"/>
  <c r="C21" i="1"/>
  <c r="C6" i="1"/>
  <c r="C53" i="1"/>
  <c r="C27" i="1"/>
  <c r="C11" i="1"/>
  <c r="C8" i="1"/>
  <c r="C5" i="1"/>
  <c r="C4" i="1"/>
  <c r="A34" i="4"/>
  <c r="A36" i="4"/>
  <c r="A35" i="4"/>
  <c r="Q23" i="1"/>
  <c r="A53" i="4"/>
  <c r="A52" i="4"/>
  <c r="A49" i="4"/>
  <c r="A48" i="4"/>
  <c r="A47" i="4"/>
  <c r="A46" i="4"/>
  <c r="A43" i="4"/>
  <c r="A42" i="4"/>
  <c r="A41" i="4"/>
  <c r="A40" i="4"/>
  <c r="A39" i="4"/>
  <c r="A33" i="4"/>
  <c r="A30" i="4"/>
  <c r="A29" i="4"/>
  <c r="A28" i="4"/>
  <c r="A27" i="4"/>
  <c r="A26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Q36" i="1" l="1"/>
  <c r="Q49" i="1"/>
  <c r="Q28" i="1"/>
  <c r="Q6" i="1"/>
  <c r="Q35" i="1"/>
  <c r="Q45" i="1"/>
  <c r="Q2" i="1"/>
  <c r="Q39" i="1"/>
  <c r="Q26" i="1"/>
  <c r="Q63" i="1"/>
  <c r="Q31" i="1"/>
  <c r="Q27" i="1"/>
  <c r="Q53" i="1"/>
  <c r="Q21" i="1"/>
  <c r="Q15" i="1"/>
  <c r="Q58" i="1"/>
  <c r="Q5" i="1"/>
  <c r="Q10" i="1"/>
  <c r="Q17" i="1"/>
  <c r="Q44" i="1"/>
  <c r="Q9" i="1"/>
  <c r="Q3" i="1"/>
  <c r="Q11" i="1"/>
  <c r="Q8" i="1"/>
  <c r="J8" i="2"/>
  <c r="Q8" i="2" s="1"/>
  <c r="J9" i="2"/>
  <c r="R9" i="2" s="1"/>
  <c r="J47" i="2"/>
  <c r="Q47" i="2" s="1"/>
  <c r="J17" i="2"/>
  <c r="Q17" i="2" s="1"/>
  <c r="J33" i="2"/>
  <c r="Q33" i="2" s="1"/>
  <c r="J41" i="2"/>
  <c r="Q41" i="2" s="1"/>
  <c r="J25" i="2"/>
  <c r="R25" i="2" s="1"/>
  <c r="J10" i="2"/>
  <c r="Q10" i="2" s="1"/>
  <c r="J39" i="2"/>
  <c r="Q39" i="2" s="1"/>
  <c r="J49" i="2"/>
  <c r="R49" i="2" s="1"/>
  <c r="J42" i="2"/>
  <c r="Q42" i="2" s="1"/>
  <c r="J14" i="2"/>
  <c r="Q14" i="2" s="1"/>
  <c r="J18" i="2"/>
  <c r="Q18" i="2" s="1"/>
  <c r="J5" i="2"/>
  <c r="R5" i="2" s="1"/>
  <c r="J48" i="2"/>
  <c r="Q48" i="2" s="1"/>
  <c r="J36" i="2"/>
  <c r="Q36" i="2" s="1"/>
  <c r="J24" i="2"/>
  <c r="R24" i="2" s="1"/>
  <c r="J28" i="2"/>
  <c r="Q28" i="2" s="1"/>
  <c r="J15" i="2"/>
  <c r="R15" i="2" s="1"/>
  <c r="J29" i="2"/>
  <c r="Q29" i="2" s="1"/>
  <c r="J21" i="2"/>
  <c r="Q21" i="2" s="1"/>
  <c r="J43" i="2"/>
  <c r="R43" i="2" s="1"/>
  <c r="J40" i="2"/>
  <c r="Q40" i="2" s="1"/>
  <c r="J22" i="2"/>
  <c r="R22" i="2" s="1"/>
  <c r="J44" i="2"/>
  <c r="R44" i="2" s="1"/>
  <c r="J4" i="2"/>
  <c r="Q4" i="2" s="1"/>
  <c r="J45" i="2"/>
  <c r="R45" i="2" s="1"/>
  <c r="J11" i="2"/>
  <c r="Q11" i="2" s="1"/>
  <c r="J3" i="2"/>
  <c r="Q3" i="2" s="1"/>
  <c r="J31" i="2"/>
  <c r="Q31" i="2" s="1"/>
  <c r="J46" i="2"/>
  <c r="Q46" i="2" s="1"/>
  <c r="J6" i="2"/>
  <c r="Q6" i="2" s="1"/>
  <c r="J19" i="2"/>
  <c r="Q19" i="2" s="1"/>
  <c r="J2" i="2"/>
  <c r="Q2" i="2" s="1"/>
  <c r="R36" i="2" l="1"/>
  <c r="R33" i="2"/>
  <c r="R17" i="2"/>
  <c r="R8" i="2"/>
  <c r="R11" i="2"/>
  <c r="R14" i="2"/>
  <c r="R2" i="2"/>
  <c r="R46" i="2"/>
  <c r="R4" i="2"/>
  <c r="R21" i="2"/>
  <c r="Q49" i="2"/>
  <c r="R41" i="2"/>
  <c r="R40" i="2"/>
  <c r="R10" i="2"/>
  <c r="Q25" i="2"/>
  <c r="R3" i="2"/>
  <c r="Q22" i="2"/>
  <c r="R28" i="2"/>
  <c r="Q24" i="2"/>
  <c r="Q43" i="2"/>
  <c r="R18" i="2"/>
  <c r="R6" i="2"/>
  <c r="R31" i="2"/>
  <c r="R29" i="2"/>
  <c r="R48" i="2"/>
  <c r="R39" i="2"/>
  <c r="R47" i="2"/>
  <c r="Q44" i="2"/>
  <c r="Q9" i="2"/>
  <c r="Q45" i="2"/>
  <c r="Q5" i="2"/>
  <c r="Q15" i="2"/>
  <c r="R19" i="2"/>
  <c r="R42" i="2"/>
  <c r="A48" i="2" l="1"/>
  <c r="A49" i="2"/>
  <c r="A47" i="2"/>
  <c r="A39" i="2"/>
  <c r="A46" i="2"/>
  <c r="A37" i="2"/>
  <c r="A45" i="2"/>
  <c r="A41" i="2"/>
  <c r="A38" i="2"/>
  <c r="A42" i="2"/>
  <c r="A44" i="2"/>
  <c r="A40" i="2"/>
  <c r="A43" i="2"/>
  <c r="A36" i="2"/>
  <c r="A27" i="2"/>
  <c r="A12" i="2"/>
  <c r="A18" i="2"/>
  <c r="A34" i="2"/>
  <c r="A23" i="2"/>
  <c r="A5" i="2"/>
  <c r="A28" i="2"/>
  <c r="A22" i="2"/>
  <c r="A6" i="2"/>
  <c r="A3" i="2"/>
  <c r="A4" i="2"/>
  <c r="A32" i="2"/>
  <c r="A8" i="2"/>
  <c r="A13" i="2"/>
  <c r="A16" i="2"/>
  <c r="A9" i="2"/>
  <c r="A24" i="2"/>
  <c r="A25" i="2"/>
  <c r="A17" i="2"/>
  <c r="A30" i="2"/>
  <c r="A20" i="2"/>
  <c r="A21" i="2"/>
  <c r="A10" i="2"/>
  <c r="A11" i="2"/>
  <c r="A15" i="2"/>
  <c r="A7" i="2"/>
  <c r="A35" i="2"/>
  <c r="A14" i="2"/>
  <c r="A26" i="2"/>
  <c r="A29" i="2"/>
  <c r="A31" i="2"/>
  <c r="A33" i="2"/>
  <c r="A2" i="2"/>
  <c r="A19" i="2"/>
</calcChain>
</file>

<file path=xl/sharedStrings.xml><?xml version="1.0" encoding="utf-8"?>
<sst xmlns="http://schemas.openxmlformats.org/spreadsheetml/2006/main" count="4002" uniqueCount="659">
  <si>
    <t>Běh do vrchu Kopřivnice
13. 4. 2012</t>
  </si>
  <si>
    <t>1,67km/161m</t>
  </si>
  <si>
    <t>poř.</t>
  </si>
  <si>
    <t>jméno</t>
  </si>
  <si>
    <t>r.n.</t>
  </si>
  <si>
    <t>kat.</t>
  </si>
  <si>
    <t>klub</t>
  </si>
  <si>
    <t>čas</t>
  </si>
  <si>
    <t>AMBROS Jakub</t>
  </si>
  <si>
    <t>A</t>
  </si>
  <si>
    <t>MK Kopřivnice</t>
  </si>
  <si>
    <t>MICHNA Pavel</t>
  </si>
  <si>
    <t>ŠKAPA Marek</t>
  </si>
  <si>
    <t>B</t>
  </si>
  <si>
    <t>X-AIR Ostrava</t>
  </si>
  <si>
    <t>HANKE David</t>
  </si>
  <si>
    <t>KELLER MARTIN</t>
  </si>
  <si>
    <t>ZÁTOPEK Jiří</t>
  </si>
  <si>
    <t>C</t>
  </si>
  <si>
    <t>KORÁBEČNÝ Jakub</t>
  </si>
  <si>
    <t>PŘÍVĚTIVÝ Miroslav</t>
  </si>
  <si>
    <t>DOBEŠ Vlastimil</t>
  </si>
  <si>
    <t>TJ Valašské Meziříčí</t>
  </si>
  <si>
    <t>TOMANEC Karel</t>
  </si>
  <si>
    <t>Vinotéka Frenštát</t>
  </si>
  <si>
    <t>JELÍNEK Petr</t>
  </si>
  <si>
    <t>D</t>
  </si>
  <si>
    <t>KRAUSOVÁ Darina</t>
  </si>
  <si>
    <t>E</t>
  </si>
  <si>
    <t>KVITA Josef</t>
  </si>
  <si>
    <t>STRAKOŠ Jiří</t>
  </si>
  <si>
    <t>ŠIMEČEK Radim</t>
  </si>
  <si>
    <t>Midar Příbor</t>
  </si>
  <si>
    <t>ČABLOVÁ Kristina</t>
  </si>
  <si>
    <t>Kopřivnice</t>
  </si>
  <si>
    <t>MATUŠ Radek</t>
  </si>
  <si>
    <t>Za Groš</t>
  </si>
  <si>
    <t>KOLAŘÍK Alois</t>
  </si>
  <si>
    <t>GROŠ Štefan</t>
  </si>
  <si>
    <t>NAVARA Petr</t>
  </si>
  <si>
    <t>Muži "A"</t>
  </si>
  <si>
    <t>Muži "B"</t>
  </si>
  <si>
    <t>Muži "C"</t>
  </si>
  <si>
    <t>Muži "D"</t>
  </si>
  <si>
    <t>Ženy</t>
  </si>
  <si>
    <t>M40</t>
  </si>
  <si>
    <t>M50</t>
  </si>
  <si>
    <t>M55</t>
  </si>
  <si>
    <t>M60</t>
  </si>
  <si>
    <t>M65</t>
  </si>
  <si>
    <t>Masters</t>
  </si>
  <si>
    <t>Výsledky 5.ročníku běhu Mořkovský zajíc</t>
  </si>
  <si>
    <t>Pořadí</t>
  </si>
  <si>
    <t>Výkon</t>
  </si>
  <si>
    <t>Jméno</t>
  </si>
  <si>
    <t>Rok</t>
  </si>
  <si>
    <t>Kat.</t>
  </si>
  <si>
    <t>Klubová příslušnost</t>
  </si>
  <si>
    <t>M/Ž</t>
  </si>
  <si>
    <t>M</t>
  </si>
  <si>
    <t>Lašský běžecký klub</t>
  </si>
  <si>
    <t>X-Air Ostrava</t>
  </si>
  <si>
    <t>Tichá</t>
  </si>
  <si>
    <t>LBK Kopřivnice</t>
  </si>
  <si>
    <t>Pepa Team FM</t>
  </si>
  <si>
    <t>KHB Radegast</t>
  </si>
  <si>
    <t>HO Vsetín</t>
  </si>
  <si>
    <t>Hůrka</t>
  </si>
  <si>
    <t>Orel Veřovice</t>
  </si>
  <si>
    <t>Hukvaldy </t>
  </si>
  <si>
    <t>Tarzánie</t>
  </si>
  <si>
    <t>HO Baník Karviná</t>
  </si>
  <si>
    <t>Veselá</t>
  </si>
  <si>
    <t>Zagroš</t>
  </si>
  <si>
    <t>MK Seitl Ostrava</t>
  </si>
  <si>
    <t>1</t>
  </si>
  <si>
    <t>Novojický Kotuč</t>
  </si>
  <si>
    <t>2</t>
  </si>
  <si>
    <t>3</t>
  </si>
  <si>
    <t>Baláž Extreme Team Ostrava</t>
  </si>
  <si>
    <t>4</t>
  </si>
  <si>
    <t>5</t>
  </si>
  <si>
    <t>MTB Ondřejník</t>
  </si>
  <si>
    <t>6</t>
  </si>
  <si>
    <t>7</t>
  </si>
  <si>
    <t>8</t>
  </si>
  <si>
    <t>Frenštát</t>
  </si>
  <si>
    <t>9</t>
  </si>
  <si>
    <t>Ostrava Hrabová</t>
  </si>
  <si>
    <t>10</t>
  </si>
  <si>
    <t>11</t>
  </si>
  <si>
    <t>12</t>
  </si>
  <si>
    <t>Valašské Meziříčí</t>
  </si>
  <si>
    <t>Nový Jičín</t>
  </si>
  <si>
    <t>Multip Nový Jičín</t>
  </si>
  <si>
    <t>Bílovec</t>
  </si>
  <si>
    <t>Lokomotiva Ostrava</t>
  </si>
  <si>
    <t>TJ Rožnov pod Radh.</t>
  </si>
  <si>
    <t>KB Rybnícka Kužňa</t>
  </si>
  <si>
    <t>MK Vitche</t>
  </si>
  <si>
    <t>PJR Frenštát</t>
  </si>
  <si>
    <t>Ostrava </t>
  </si>
  <si>
    <t>Cykloklub Nový Jičín</t>
  </si>
  <si>
    <t>Tatra Kopřivnice</t>
  </si>
  <si>
    <t>Fin Club Český Těšín</t>
  </si>
  <si>
    <t>Studénka</t>
  </si>
  <si>
    <t>HO Vítkovice</t>
  </si>
  <si>
    <t>F</t>
  </si>
  <si>
    <t>Ž</t>
  </si>
  <si>
    <t>Titan SC</t>
  </si>
  <si>
    <t>G</t>
  </si>
  <si>
    <t>VZS Ostrava</t>
  </si>
  <si>
    <t>Veřovice</t>
  </si>
  <si>
    <t>JADRNÍČEK Petr</t>
  </si>
  <si>
    <t>PETRÁŠ Rostislav</t>
  </si>
  <si>
    <t>M45</t>
  </si>
  <si>
    <t>ČIŽMAR Petr</t>
  </si>
  <si>
    <t>SLOWIOCZEK Roman</t>
  </si>
  <si>
    <t>BEDNAŘÍK Jiří</t>
  </si>
  <si>
    <t>PODŽORNÝ Ervín</t>
  </si>
  <si>
    <t>M70</t>
  </si>
  <si>
    <t>BALÁŽ Roman</t>
  </si>
  <si>
    <t>KELLER Antonín</t>
  </si>
  <si>
    <t>PISKOŘ Karel</t>
  </si>
  <si>
    <t>HARABIŠ Zbyněk</t>
  </si>
  <si>
    <t>SKOMOROVSKÝ Stanislav</t>
  </si>
  <si>
    <t>RECHTENBERG Karel</t>
  </si>
  <si>
    <t>BAŽANOWSKI Rostislav</t>
  </si>
  <si>
    <t>M75</t>
  </si>
  <si>
    <t>HYVNAR Josef</t>
  </si>
  <si>
    <t>LBL</t>
  </si>
  <si>
    <t>body koef.</t>
  </si>
  <si>
    <t>BITALA Václav</t>
  </si>
  <si>
    <t>VELIČKA Aleš</t>
  </si>
  <si>
    <t>ŽIDLÍK Pavel</t>
  </si>
  <si>
    <t>MACÍČEK Radek</t>
  </si>
  <si>
    <t>JURÁK Tomáš</t>
  </si>
  <si>
    <t>SUCHÁNEK Lukáš</t>
  </si>
  <si>
    <t>KREJČÍ Lukáš</t>
  </si>
  <si>
    <t>LIPTÁK Radim</t>
  </si>
  <si>
    <t>KRPEC Lukáš</t>
  </si>
  <si>
    <t>POLÁŠEK Tomáš</t>
  </si>
  <si>
    <t>DINTER Jiří</t>
  </si>
  <si>
    <t>MERENDA Lukáš</t>
  </si>
  <si>
    <t>KAŠPÁREK Petr</t>
  </si>
  <si>
    <t>KIČURA Jiří</t>
  </si>
  <si>
    <t>STANČÍK Bedřich</t>
  </si>
  <si>
    <t>LANDSBERGER Filip</t>
  </si>
  <si>
    <t>Běh na rozhlednu Bílá hora</t>
  </si>
  <si>
    <t>ESENTIEROVÁ Adéla</t>
  </si>
  <si>
    <t>KRSTEVOVÁ Andrea</t>
  </si>
  <si>
    <t>OBORNÁ Tereza</t>
  </si>
  <si>
    <t>HÁJKOVÁ Lenka</t>
  </si>
  <si>
    <t>KUCHAŘOVÁ Libuše</t>
  </si>
  <si>
    <t>VROBEL Lukáš</t>
  </si>
  <si>
    <t>VROBEL Miroslav</t>
  </si>
  <si>
    <t>PAVLÍK Vít</t>
  </si>
  <si>
    <t>KRAUSOVÁ Eliška</t>
  </si>
  <si>
    <t>Galaxy Team</t>
  </si>
  <si>
    <t>rok</t>
  </si>
  <si>
    <t>Běh na rozhlednu
30. 4. 2012</t>
  </si>
  <si>
    <t>2km/197m</t>
  </si>
  <si>
    <t>PAVLÍK Vít, j</t>
  </si>
  <si>
    <t>Běh do vrchu</t>
  </si>
  <si>
    <t>celkem</t>
  </si>
  <si>
    <t>MUŽI</t>
  </si>
  <si>
    <t>ŽENY</t>
  </si>
  <si>
    <t>MASTERS</t>
  </si>
  <si>
    <t>bonus</t>
  </si>
  <si>
    <t>body</t>
  </si>
  <si>
    <t>ŠKRABÁNEK Petr</t>
  </si>
  <si>
    <t>MYNÁŘ Jiří</t>
  </si>
  <si>
    <t>BAAR Martin</t>
  </si>
  <si>
    <t>ŘEHA Roman</t>
  </si>
  <si>
    <t>ŠNEVAJS Radomír</t>
  </si>
  <si>
    <t>HARVEY Kevin</t>
  </si>
  <si>
    <t>KOTAS Pavel</t>
  </si>
  <si>
    <t>PETRUŽELA Vladimír</t>
  </si>
  <si>
    <t>KONČÍK Petr</t>
  </si>
  <si>
    <t>KRULIŠ Jiří</t>
  </si>
  <si>
    <t>ORGONIK Jaroslav</t>
  </si>
  <si>
    <t>ŠVRČEK Jiří</t>
  </si>
  <si>
    <t>SCHVARZBACHER Jan</t>
  </si>
  <si>
    <t>Běh do vrchu Kopřivnice 13.4.</t>
  </si>
  <si>
    <t xml:space="preserve">Bonus  </t>
  </si>
  <si>
    <t>Štramberská desítka 26.5.</t>
  </si>
  <si>
    <t>Letní běh Starým Jičínem 7.7.</t>
  </si>
  <si>
    <t xml:space="preserve">Body </t>
  </si>
  <si>
    <t xml:space="preserve">Body redukovaně </t>
  </si>
  <si>
    <t>data</t>
  </si>
  <si>
    <t>Mořkovský zajíc - 17.3.</t>
  </si>
  <si>
    <t>Běh na rozhlednu Bílá hora - 30.4.</t>
  </si>
  <si>
    <t>Rekovická trojka - 4.8.</t>
  </si>
  <si>
    <t>Běh oborou - 18.8.</t>
  </si>
  <si>
    <t>Běh Novojičínským parkem - 28.9.</t>
  </si>
  <si>
    <t>Kolem Libotína - 14.10.</t>
  </si>
  <si>
    <t>Kolem koupaliště - 17.11.</t>
  </si>
  <si>
    <t>ZÁTOPKOVÁ Andrea</t>
  </si>
  <si>
    <t>KELLEROVÁ Kateřina</t>
  </si>
  <si>
    <t>SCHWARZOVÁ Petra</t>
  </si>
  <si>
    <t>HANZLOVÁ Svatava</t>
  </si>
  <si>
    <t>PARGAČOVÁ Marcela</t>
  </si>
  <si>
    <t>HURTÍK Roman</t>
  </si>
  <si>
    <t>AK Asics Kroměříš</t>
  </si>
  <si>
    <t>KELLER Martin</t>
  </si>
  <si>
    <t>KARKOŠKA Petr</t>
  </si>
  <si>
    <t>BK SAK Ložiska Karviná</t>
  </si>
  <si>
    <t>VÍTEK Lukáš</t>
  </si>
  <si>
    <t>Petřkovice</t>
  </si>
  <si>
    <t>SCHWARZ Ondřej</t>
  </si>
  <si>
    <t>TJ Frenštát</t>
  </si>
  <si>
    <t>REČEK Jan</t>
  </si>
  <si>
    <t>Vlčovice, Kopřivnice</t>
  </si>
  <si>
    <t>AK Asics Kroměříž </t>
  </si>
  <si>
    <t>KUDLA Marek</t>
  </si>
  <si>
    <t>BK SAK Karviná</t>
  </si>
  <si>
    <t>MBT Hodslavice</t>
  </si>
  <si>
    <t>ŠMIRJÁK Miloslav</t>
  </si>
  <si>
    <t>Javorník</t>
  </si>
  <si>
    <t>FLAŠA David</t>
  </si>
  <si>
    <t>Frýdlant nad Ostravicí</t>
  </si>
  <si>
    <t>SOCHOR Milan</t>
  </si>
  <si>
    <t>Johnnys Team</t>
  </si>
  <si>
    <t>STANĚK Petr</t>
  </si>
  <si>
    <t>TJ Velké Těšany</t>
  </si>
  <si>
    <t>KUBITA Viktor</t>
  </si>
  <si>
    <t>VAŠINA Jiří</t>
  </si>
  <si>
    <t>Karviná</t>
  </si>
  <si>
    <t>REČEK Lukáš</t>
  </si>
  <si>
    <t>HO Start</t>
  </si>
  <si>
    <t>MÁCHA Tomáš</t>
  </si>
  <si>
    <t>Bartošovice</t>
  </si>
  <si>
    <t>POULÍČEK Martin</t>
  </si>
  <si>
    <t>Havířov</t>
  </si>
  <si>
    <t>SCHWARZ Jan</t>
  </si>
  <si>
    <t>VESELÝ Antonín</t>
  </si>
  <si>
    <t>SÍKORA Tomáš</t>
  </si>
  <si>
    <t>Xtrial Orlova</t>
  </si>
  <si>
    <t>MELČÁK Tomáš</t>
  </si>
  <si>
    <t>GEBHARDT Tomáš</t>
  </si>
  <si>
    <t>Vsetín</t>
  </si>
  <si>
    <t>KELLER Michal</t>
  </si>
  <si>
    <t>KUNCEK Jaroslav</t>
  </si>
  <si>
    <t>MALÍK Lukáš</t>
  </si>
  <si>
    <t>Ostrava</t>
  </si>
  <si>
    <t>SKAŘUPA Michal</t>
  </si>
  <si>
    <t>HANZLÍK Václav</t>
  </si>
  <si>
    <t>ARLH</t>
  </si>
  <si>
    <t>JUŘÍK Martin</t>
  </si>
  <si>
    <t>KLIMŠA Daniel</t>
  </si>
  <si>
    <t>Markvartovice</t>
  </si>
  <si>
    <t>SK Válašského Království</t>
  </si>
  <si>
    <t>KRAMOLIŠ Jan</t>
  </si>
  <si>
    <t>Štramberk</t>
  </si>
  <si>
    <t>REČEK Jiří</t>
  </si>
  <si>
    <t>HRADIL Pavel</t>
  </si>
  <si>
    <t>Xtrail Orlová</t>
  </si>
  <si>
    <t>CHASSARD Michaela</t>
  </si>
  <si>
    <t>EPINA</t>
  </si>
  <si>
    <t>Frýdek Místek</t>
  </si>
  <si>
    <t>Štramberská desítka - 26.5.2012</t>
  </si>
  <si>
    <t>AO Kobeřice</t>
  </si>
  <si>
    <t>ZBOŘILOVÁ Ivana</t>
  </si>
  <si>
    <t>ODEHNÁLOVÁ Lucie</t>
  </si>
  <si>
    <t>ŽALLMANNOVÁ Petra</t>
  </si>
  <si>
    <t>Brno</t>
  </si>
  <si>
    <t>RANDÁKOVÁ Hanka</t>
  </si>
  <si>
    <t>Liga 100 Praha</t>
  </si>
  <si>
    <t>BK.SAK.Ložiska Karviná</t>
  </si>
  <si>
    <t>ŠKRDOVÁ Danuše</t>
  </si>
  <si>
    <t>WÁGNEROVÁ Lenka</t>
  </si>
  <si>
    <t>PALKOVIČOVÁ Andrea</t>
  </si>
  <si>
    <t>KOPCOVÁ Eva</t>
  </si>
  <si>
    <t>OCHOZKOVÁ Jitka</t>
  </si>
  <si>
    <t>HARVEY Jiřina</t>
  </si>
  <si>
    <t>KUBITOVÁ Kamila</t>
  </si>
  <si>
    <t>KREJZLOVÁ Věra</t>
  </si>
  <si>
    <t>TUČKOVÁ Hana</t>
  </si>
  <si>
    <t>Olomouc</t>
  </si>
  <si>
    <t>METZOVÁ Martina</t>
  </si>
  <si>
    <t>THIETZ Kateřina</t>
  </si>
  <si>
    <t>Total sport Ostrava</t>
  </si>
  <si>
    <t>SBD Energetyk Rybnik</t>
  </si>
  <si>
    <t>SUKNAROVSKÁ Eva</t>
  </si>
  <si>
    <t>KRAVČÍK Miroslav</t>
  </si>
  <si>
    <t>SVOBODA Tomáš</t>
  </si>
  <si>
    <t>VŠECHOVICE</t>
  </si>
  <si>
    <t>ŠINDELEK Daniel</t>
  </si>
  <si>
    <t>MARTYNEK Vladislav</t>
  </si>
  <si>
    <t>SKI Mosty</t>
  </si>
  <si>
    <t>VYTISK Alfons</t>
  </si>
  <si>
    <t>MKS Ostrava</t>
  </si>
  <si>
    <t>VYNIKAL Bedřich</t>
  </si>
  <si>
    <t>TRÁVNÍČEK Rostislav</t>
  </si>
  <si>
    <t>TSAMETIS Nikolaos</t>
  </si>
  <si>
    <t>SAK Ložiska Karviná</t>
  </si>
  <si>
    <t>WALA Petr</t>
  </si>
  <si>
    <t>Dresy Buřík, Rychvald</t>
  </si>
  <si>
    <t>DVORSKÝ Ladislav</t>
  </si>
  <si>
    <t>VOJKŮVKA Jan</t>
  </si>
  <si>
    <t>Chuchelná </t>
  </si>
  <si>
    <t>MK Kopřivnice  </t>
  </si>
  <si>
    <t>PROCHÁZKA Václav</t>
  </si>
  <si>
    <t>MOJŽÍŠEK Pavel</t>
  </si>
  <si>
    <t>HELCEL Richard</t>
  </si>
  <si>
    <t>TOMSA Pavel</t>
  </si>
  <si>
    <t>Doubrava</t>
  </si>
  <si>
    <t>KŘIŽÁK Petr</t>
  </si>
  <si>
    <t>Darkovice</t>
  </si>
  <si>
    <t>MACKŮ Jaroslav</t>
  </si>
  <si>
    <t>SMOLA Josef</t>
  </si>
  <si>
    <t>Hlučín</t>
  </si>
  <si>
    <t>BESKYDSKÝ Dědek</t>
  </si>
  <si>
    <t>Klub Důchodců</t>
  </si>
  <si>
    <t>MRKLOVSKÝ Petr</t>
  </si>
  <si>
    <t>REF Nový Jičín</t>
  </si>
  <si>
    <t>Ludgeřovice</t>
  </si>
  <si>
    <t>BARBOŘÁK Bohuš</t>
  </si>
  <si>
    <t>TJ Liga 100 Olomouc</t>
  </si>
  <si>
    <t>WOJTYLA Jaromír</t>
  </si>
  <si>
    <t>NOVOTNÝ Jiří</t>
  </si>
  <si>
    <t>FOGAŚ Pavol</t>
  </si>
  <si>
    <t>LYSEK Miroslav</t>
  </si>
  <si>
    <t>VERNARSKÝ Jaroslav</t>
  </si>
  <si>
    <t>KŘIŽÁK Martin</t>
  </si>
  <si>
    <t>Vřesina</t>
  </si>
  <si>
    <t>RINKA Erich</t>
  </si>
  <si>
    <t>Krajský BK Kravaře</t>
  </si>
  <si>
    <t>SKÝPALA Karel</t>
  </si>
  <si>
    <t>TJ Sokol Frenštát</t>
  </si>
  <si>
    <t>KRAMOLIŠ Mojmír</t>
  </si>
  <si>
    <t>Trúby béééé</t>
  </si>
  <si>
    <t>HOMOLA Rostislav</t>
  </si>
  <si>
    <t>Klimkovice</t>
  </si>
  <si>
    <t>KRIŠTOFÍK Jiří</t>
  </si>
  <si>
    <t>ZIKEŚ František</t>
  </si>
  <si>
    <t>M80</t>
  </si>
  <si>
    <t>TJ Sezan FM</t>
  </si>
  <si>
    <t>HUDECZEK Pavel</t>
  </si>
  <si>
    <t>THIETZ Jurgen</t>
  </si>
  <si>
    <t>KOCŮREK Igor</t>
  </si>
  <si>
    <t>VESELÝ Pavel</t>
  </si>
  <si>
    <t>Klub důchodců</t>
  </si>
  <si>
    <t>ALTENBURGER Tomáš</t>
  </si>
  <si>
    <t>BARDAŠEVSKÝ Lubomír</t>
  </si>
  <si>
    <t>ČÁP Jindřich</t>
  </si>
  <si>
    <t>ČECH Zdeněk</t>
  </si>
  <si>
    <t>FOUSEK Jan</t>
  </si>
  <si>
    <t>HAVLÍK Michal</t>
  </si>
  <si>
    <t>HRUBÝ Daniel</t>
  </si>
  <si>
    <t>HRUBÝ Milan</t>
  </si>
  <si>
    <t>JASENSKÝ Oldřich</t>
  </si>
  <si>
    <t>JAVORSKÁ Karin</t>
  </si>
  <si>
    <t>JERGLÍKOVÁ Veronika</t>
  </si>
  <si>
    <t>JORNÍČEK Petr</t>
  </si>
  <si>
    <t>KREJZL Henrich</t>
  </si>
  <si>
    <t>MAN Jan</t>
  </si>
  <si>
    <t>MRAJCA Tomáš</t>
  </si>
  <si>
    <t>PACHTOVÁ Iva</t>
  </si>
  <si>
    <t>RÝDL Pavel</t>
  </si>
  <si>
    <t>SELTENREICH Jan</t>
  </si>
  <si>
    <t>SOBCZYK Gabriela</t>
  </si>
  <si>
    <t>SZEBESTA Pavel</t>
  </si>
  <si>
    <t>ŠIMKO Vincent</t>
  </si>
  <si>
    <t>ŠKORVÁNEK Jiří</t>
  </si>
  <si>
    <t>ŠOKALOVÁ Ludmila</t>
  </si>
  <si>
    <t>TONČÍK Petr</t>
  </si>
  <si>
    <t>VINKLÁREK Jiří</t>
  </si>
  <si>
    <t>VOLNÝ Jaromír</t>
  </si>
  <si>
    <t>ZÁTOPEK Stanislav</t>
  </si>
  <si>
    <t/>
  </si>
  <si>
    <t>1960, MK Kopřivnice</t>
  </si>
  <si>
    <t>1971, X-Air Ostrava</t>
  </si>
  <si>
    <t>1951, MK Kopřivnice</t>
  </si>
  <si>
    <t>1971, MK Kopřivnice</t>
  </si>
  <si>
    <t>1952, MK Kopřivnice</t>
  </si>
  <si>
    <t>1965, Novojický Kotuč</t>
  </si>
  <si>
    <t>1950, Tatra Kopřivnice</t>
  </si>
  <si>
    <t>1960, Bílovec</t>
  </si>
  <si>
    <t>1961, Za Groš</t>
  </si>
  <si>
    <t>1959, MK Seitl Ostrava</t>
  </si>
  <si>
    <t>1945, Lašský běžecký klub</t>
  </si>
  <si>
    <t>1949, Cykloklub Nový Jičín</t>
  </si>
  <si>
    <t>1953, MK Kopřivnice</t>
  </si>
  <si>
    <t>1970, VŠECHOVICE</t>
  </si>
  <si>
    <t>1958, Vinotéka Frenštát</t>
  </si>
  <si>
    <t>1941, Fin Club Český Těšín</t>
  </si>
  <si>
    <t>1959, SKI Mosty</t>
  </si>
  <si>
    <t>1965, Baláž Extreme Team Ostrava</t>
  </si>
  <si>
    <t>1945, MK Kopřivnice</t>
  </si>
  <si>
    <t>1965, MTB Ondřejník</t>
  </si>
  <si>
    <t>1969, Midar Příbor</t>
  </si>
  <si>
    <t>1952, Olomouc</t>
  </si>
  <si>
    <t>1963, Orel Veřovice</t>
  </si>
  <si>
    <t>1957, Lokomotiva Ostrava</t>
  </si>
  <si>
    <t>1968, Pepa Team FM</t>
  </si>
  <si>
    <t>1967, Studénka</t>
  </si>
  <si>
    <t>1938, Tichá</t>
  </si>
  <si>
    <t>1942, SAK Ložiska Karviná</t>
  </si>
  <si>
    <t>1941, Studénka</t>
  </si>
  <si>
    <t>1971, BK SAK Ložiska Karviná</t>
  </si>
  <si>
    <t>1961, TJ Rožnov pod Radh.</t>
  </si>
  <si>
    <t>1964, Lašský běžecký klub</t>
  </si>
  <si>
    <t>1974, MK Kopřivnice</t>
  </si>
  <si>
    <t>1987, MK Kopřivnice</t>
  </si>
  <si>
    <t>1985, Lašský běžecký klub</t>
  </si>
  <si>
    <t>1988, Baláž Extreme Team Ostrava</t>
  </si>
  <si>
    <t>1978, AO Kobeřice</t>
  </si>
  <si>
    <t>1962, MK Seitl Ostrava</t>
  </si>
  <si>
    <t>2001, Nový Jičín</t>
  </si>
  <si>
    <t>1969, VZS Ostrava</t>
  </si>
  <si>
    <t>1982, MK Seitl Ostrava</t>
  </si>
  <si>
    <t>1968, MK Seitl Ostrava</t>
  </si>
  <si>
    <t>1987, Kopřivnice</t>
  </si>
  <si>
    <t>1981, Ostrava</t>
  </si>
  <si>
    <t>1966, PJR Frenštát</t>
  </si>
  <si>
    <t>1988, Orel Veřovice</t>
  </si>
  <si>
    <t>1970, MK Seitl Ostrava</t>
  </si>
  <si>
    <t>1978, Brno</t>
  </si>
  <si>
    <t>1987, Titan SC</t>
  </si>
  <si>
    <t>1986, Liga 100 Praha</t>
  </si>
  <si>
    <t>1963, Veřovice</t>
  </si>
  <si>
    <t>1956, Pepa Team FM</t>
  </si>
  <si>
    <t>1973, BK.SAK.Ložiska Karviná</t>
  </si>
  <si>
    <t>1965, MK Seitl Ostrava</t>
  </si>
  <si>
    <t>1972, MK Seitl Ostrava</t>
  </si>
  <si>
    <t>1975, Ostrava</t>
  </si>
  <si>
    <t>1971, Frýdek Místek</t>
  </si>
  <si>
    <t>1963, MK Seitl Ostrava</t>
  </si>
  <si>
    <t>1972, Nový Jičín</t>
  </si>
  <si>
    <t>1984, BK SAK Karviná</t>
  </si>
  <si>
    <t>1.</t>
  </si>
  <si>
    <t>2.</t>
  </si>
  <si>
    <t>3.</t>
  </si>
  <si>
    <t>4.</t>
  </si>
  <si>
    <t>SKOMOROWSKI Stanislav</t>
  </si>
  <si>
    <t>KB Rybnicka Kuznia</t>
  </si>
  <si>
    <t>5.</t>
  </si>
  <si>
    <t>6.</t>
  </si>
  <si>
    <t>SK Valašského království</t>
  </si>
  <si>
    <t>FOGAŠ Pavol</t>
  </si>
  <si>
    <t>6km</t>
  </si>
  <si>
    <t>Kategorie C</t>
  </si>
  <si>
    <t>Kategorie D</t>
  </si>
  <si>
    <t>SKOMOROWSKI Stanislaw</t>
  </si>
  <si>
    <t>1941, MK Kopřivnice</t>
  </si>
  <si>
    <t>SK Valašského Království</t>
  </si>
  <si>
    <t>1978, MK Kopřivnice</t>
  </si>
  <si>
    <t>1981, SK Valašského Království</t>
  </si>
  <si>
    <t>1975, MK Kopřivnice</t>
  </si>
  <si>
    <t>1980, Veselá</t>
  </si>
  <si>
    <t>1973, X-Air Ostrava</t>
  </si>
  <si>
    <t>1977, MK Kopřivnice</t>
  </si>
  <si>
    <t>1983, AK Asics Kroměříš</t>
  </si>
  <si>
    <t>1977, Lašský běžecký klub</t>
  </si>
  <si>
    <t>1986, Veřovice</t>
  </si>
  <si>
    <t>1979, Tichá</t>
  </si>
  <si>
    <t>1991, MK Seitl Ostrava</t>
  </si>
  <si>
    <t>1979, Pepa Team FM</t>
  </si>
  <si>
    <t>1973, Galaxy Team</t>
  </si>
  <si>
    <t>1973, BK SAK Ložiska Karviná</t>
  </si>
  <si>
    <t>0, Kopřivnice</t>
  </si>
  <si>
    <t>1993, Petřkovice</t>
  </si>
  <si>
    <t>1984, LBK Kopřivnice</t>
  </si>
  <si>
    <t>1973, Pepa Team FM</t>
  </si>
  <si>
    <t>1979, KHB Radegast</t>
  </si>
  <si>
    <t>1982, AK Asics Kroměříž </t>
  </si>
  <si>
    <t>1987, Tarzánie</t>
  </si>
  <si>
    <t>1976, Pepa Team FM</t>
  </si>
  <si>
    <t>1973, BK SAK Karviná</t>
  </si>
  <si>
    <t>1974, Hůrka</t>
  </si>
  <si>
    <t>1976, Orel Veřovice</t>
  </si>
  <si>
    <t>1989, Javorník</t>
  </si>
  <si>
    <t>1989, Frýdlant nad Ostravicí</t>
  </si>
  <si>
    <t>1984, HO Baník Karviná</t>
  </si>
  <si>
    <t>1978, Johnnys Team</t>
  </si>
  <si>
    <t>1974, TJ Velké Těšany</t>
  </si>
  <si>
    <t>PARGAČOVÁ Marcela, ml.</t>
  </si>
  <si>
    <t>SCHWARZBACHER Jan</t>
  </si>
  <si>
    <t>FOJTÍK Václav</t>
  </si>
  <si>
    <t>Frenski team</t>
  </si>
  <si>
    <t>KŘENEK Radek</t>
  </si>
  <si>
    <t>Vinotéka u Karla Frenštát p/R</t>
  </si>
  <si>
    <t>RYŠKA Vít</t>
  </si>
  <si>
    <t>Horokolo</t>
  </si>
  <si>
    <t>TJ Frenštát p/R</t>
  </si>
  <si>
    <t>JANČÁK Tomáš</t>
  </si>
  <si>
    <t>BRYKNAR Radek</t>
  </si>
  <si>
    <t>OSTRUSZKA Michal</t>
  </si>
  <si>
    <t>TJ TŽ Třinec</t>
  </si>
  <si>
    <t>HŘIVŇÁK Daniel</t>
  </si>
  <si>
    <t>LACINA Vojtěch</t>
  </si>
  <si>
    <t>Frenštát p/R</t>
  </si>
  <si>
    <t>SIMON Adrian</t>
  </si>
  <si>
    <t>KO Poděbrady</t>
  </si>
  <si>
    <t>PRAŽÁK Zdeněk</t>
  </si>
  <si>
    <t>WOJNAR Martin</t>
  </si>
  <si>
    <t>Salomon Chotěbuz</t>
  </si>
  <si>
    <t>Pohorská jednota Radhošť</t>
  </si>
  <si>
    <t>KALINA Petr</t>
  </si>
  <si>
    <t>Skialpin Pustevny</t>
  </si>
  <si>
    <t>SK valašského království</t>
  </si>
  <si>
    <t>POLÁCH Zdeněk</t>
  </si>
  <si>
    <t>TJ Sokol Frenštát p/R</t>
  </si>
  <si>
    <t>JUREK Jan</t>
  </si>
  <si>
    <t>Herbalife</t>
  </si>
  <si>
    <t>VANĚK Martin</t>
  </si>
  <si>
    <t>***</t>
  </si>
  <si>
    <t>KANTOR Radim</t>
  </si>
  <si>
    <t>Centrum RADOSTI</t>
  </si>
  <si>
    <t>KANTOROVÁ Vladěna</t>
  </si>
  <si>
    <t>RAMPÍROVÁ Klára</t>
  </si>
  <si>
    <t>BĚČÁKOVÁ Dobromila</t>
  </si>
  <si>
    <t>IPR</t>
  </si>
  <si>
    <t>MAZOCH Lubomír</t>
  </si>
  <si>
    <t>GENDRICH Jan František</t>
  </si>
  <si>
    <t>Sautron Frenštát p/R</t>
  </si>
  <si>
    <t>BERNÁ Marie</t>
  </si>
  <si>
    <t>SCHWARZ Jiří</t>
  </si>
  <si>
    <t>Frýdek-Místek</t>
  </si>
  <si>
    <t>PAVLOVÁ Dagmar</t>
  </si>
  <si>
    <t>ČÍHALOVÁ Kateřina</t>
  </si>
  <si>
    <t>TJ Sokol Opatovice</t>
  </si>
  <si>
    <t>STANISLAV Jiří</t>
  </si>
  <si>
    <t>KLIMEŠ Petr</t>
  </si>
  <si>
    <t>Sokol Bohdalov</t>
  </si>
  <si>
    <t>KARBAN Tomáš</t>
  </si>
  <si>
    <t>KARBANOVÁ Petra</t>
  </si>
  <si>
    <t>VÁŇOVÁ Adéla</t>
  </si>
  <si>
    <t>VÁVROVÁ Šárka</t>
  </si>
  <si>
    <t>3km</t>
  </si>
  <si>
    <t>Maraton klub Kopřivnice</t>
  </si>
  <si>
    <t>Lašský běžecký klub Kopřivnice</t>
  </si>
  <si>
    <t>1994, Frenski team</t>
  </si>
  <si>
    <t>1986, Vinotéka u Karla Frenštát p/R</t>
  </si>
  <si>
    <t>1975, Horokolo</t>
  </si>
  <si>
    <t>1981, MBT Hodslavice</t>
  </si>
  <si>
    <t>1995, Frenski team</t>
  </si>
  <si>
    <t>1992, TJ TŽ Třinec</t>
  </si>
  <si>
    <t>1996, Frenski team</t>
  </si>
  <si>
    <t>1990, Frenštát p/R</t>
  </si>
  <si>
    <t>1983, KO Poděbrady</t>
  </si>
  <si>
    <t>1973, TJ Frenštát p/R</t>
  </si>
  <si>
    <t>1981, Salomon Chotěbuz</t>
  </si>
  <si>
    <t>1979, PJR Frenštát</t>
  </si>
  <si>
    <t>1976, Skialpin Pustevny</t>
  </si>
  <si>
    <t>1989, Herbalife</t>
  </si>
  <si>
    <t>1976, Centrum RADOSTI</t>
  </si>
  <si>
    <t>1982, Sautron Frenštát p/R</t>
  </si>
  <si>
    <t>1982, Centrum RADOSTI</t>
  </si>
  <si>
    <t>1985, Sokol Bohdalov</t>
  </si>
  <si>
    <t>1993, ***</t>
  </si>
  <si>
    <t>1971, SK valašského království</t>
  </si>
  <si>
    <t>1970, IPR</t>
  </si>
  <si>
    <t>1980, ***</t>
  </si>
  <si>
    <t>1958, ***</t>
  </si>
  <si>
    <t>1980, TJ Sokol Opatovice</t>
  </si>
  <si>
    <t>1991, TJ Sokol Frenštát p/R</t>
  </si>
  <si>
    <t>1993, TJ Sokol Frenštát p/R</t>
  </si>
  <si>
    <t>1970, TJ Valašské Meziříčí</t>
  </si>
  <si>
    <t>1953, BK SAK Karviná</t>
  </si>
  <si>
    <t>1955, MK Kopřivnice</t>
  </si>
  <si>
    <t>1969, Frenštát p/R</t>
  </si>
  <si>
    <t>1969, TJ Sokol Frenštát</t>
  </si>
  <si>
    <t>1971, TJ Frenštát p/R</t>
  </si>
  <si>
    <t xml:space="preserve">
MUŽI A 
jméno</t>
  </si>
  <si>
    <t>ŽENY
jméno</t>
  </si>
  <si>
    <t>ZAWIERUCHA Damian</t>
  </si>
  <si>
    <t>KB Mosir Jastrzebie Zdroj</t>
  </si>
  <si>
    <t>HÁJEK Daniel</t>
  </si>
  <si>
    <t>Atletika Polička</t>
  </si>
  <si>
    <t>TJ Frenštát p. R.</t>
  </si>
  <si>
    <t>Vlčovice</t>
  </si>
  <si>
    <t>Hukvaldy</t>
  </si>
  <si>
    <t>ZOGATA Andrzej</t>
  </si>
  <si>
    <t>1. BK Jablunkov</t>
  </si>
  <si>
    <t>JANOŠEK Tomáš</t>
  </si>
  <si>
    <t>VÍCH Petr</t>
  </si>
  <si>
    <t>VÁCLAVÍK Michael</t>
  </si>
  <si>
    <t>Pržno</t>
  </si>
  <si>
    <t>ZOGATA Filip</t>
  </si>
  <si>
    <t>TJ Dolní Lomná</t>
  </si>
  <si>
    <t>JANDA Radim</t>
  </si>
  <si>
    <t>Pneu Janda Ostrava</t>
  </si>
  <si>
    <t>BURIAN Michal</t>
  </si>
  <si>
    <t>SK Březnice</t>
  </si>
  <si>
    <t>PEPA Team Frýdek Místek</t>
  </si>
  <si>
    <t>POLÁCH Adam</t>
  </si>
  <si>
    <t>Sokol Frenštát p. R.</t>
  </si>
  <si>
    <t>ŠTĚPÁN Marek</t>
  </si>
  <si>
    <t>ELIÁŠ Jan</t>
  </si>
  <si>
    <t>KOŽANÝ Dalibor</t>
  </si>
  <si>
    <t>ŠTEFEK Radim</t>
  </si>
  <si>
    <t>KOZICKI Jacek</t>
  </si>
  <si>
    <t>Bytom</t>
  </si>
  <si>
    <t>KOZOCKI Tomasz</t>
  </si>
  <si>
    <t>POKLOPOVÁ Lenka</t>
  </si>
  <si>
    <t>Fortex SKI Mor. Beroun</t>
  </si>
  <si>
    <t>BĚLEŠOVÁ Miluše</t>
  </si>
  <si>
    <t>JANOŠKOVÁ Jitka</t>
  </si>
  <si>
    <t>WALEK Bronislav</t>
  </si>
  <si>
    <t>Hrádek</t>
  </si>
  <si>
    <t>Chuchelná</t>
  </si>
  <si>
    <t>HANIČINEC Ivo</t>
  </si>
  <si>
    <t>BS Slopné</t>
  </si>
  <si>
    <t>DORUŠEK Pavel</t>
  </si>
  <si>
    <t>Klenoty Slavičín</t>
  </si>
  <si>
    <t>MIKLOŠ Libor</t>
  </si>
  <si>
    <t>Raškovice</t>
  </si>
  <si>
    <t>KB Rybnicka Kužnia</t>
  </si>
  <si>
    <t>DVOŘÁK Ladislav</t>
  </si>
  <si>
    <t>BALD</t>
  </si>
  <si>
    <t>M.H. Bike Havířov</t>
  </si>
  <si>
    <t>ŠVIHEL Miroslav</t>
  </si>
  <si>
    <t>BĚLEŠ Josef</t>
  </si>
  <si>
    <t>BŘEZINA Ladislav</t>
  </si>
  <si>
    <t>Ostravice</t>
  </si>
  <si>
    <t>VOJKŮVKA Zdeněk</t>
  </si>
  <si>
    <t>LUBOJACKI Kamil</t>
  </si>
  <si>
    <t>BK Kravaře</t>
  </si>
  <si>
    <t>NERADIL Jiří</t>
  </si>
  <si>
    <t>Frenštát p. R.</t>
  </si>
  <si>
    <t>EICHNER Petr</t>
  </si>
  <si>
    <t>VOJKOVSKÝ Jiří</t>
  </si>
  <si>
    <t>ZIELINSKI Ratar</t>
  </si>
  <si>
    <t>1977, TJ Frenštát p. R.</t>
  </si>
  <si>
    <t>1975, LBK Kopřivnice</t>
  </si>
  <si>
    <t>1990, Vlčovice</t>
  </si>
  <si>
    <t>1982, Hukvaldy</t>
  </si>
  <si>
    <t>1980, KB Mosir Jastrzebie Zdroj</t>
  </si>
  <si>
    <t>1989, Atletika Polička</t>
  </si>
  <si>
    <t>1981, KB Mosir Jastrzebie Zdroj</t>
  </si>
  <si>
    <t>1986, 1. BK Jablunkov</t>
  </si>
  <si>
    <t>1981, Hukvaldy</t>
  </si>
  <si>
    <t>1973, Olomouc</t>
  </si>
  <si>
    <t>1976, Pržno</t>
  </si>
  <si>
    <t>1997, TJ Dolní Lomná</t>
  </si>
  <si>
    <t>1973, Pneu Janda Ostrava</t>
  </si>
  <si>
    <t>1994, SK Březnice</t>
  </si>
  <si>
    <t>1998, Sokol Frenštát p. R.</t>
  </si>
  <si>
    <t>1996, Sokol Frenštát p. R.</t>
  </si>
  <si>
    <t>1989, Fortex SKI Mor. Beroun</t>
  </si>
  <si>
    <t>1966, 1. BK Jablunkov</t>
  </si>
  <si>
    <t>1979, Hukvaldy</t>
  </si>
  <si>
    <t xml:space="preserve">
MASTERS 
jméno</t>
  </si>
  <si>
    <t>1965, PEPA Team Frýdek Místek</t>
  </si>
  <si>
    <t>1957, KB Rybnicka Kužnia</t>
  </si>
  <si>
    <t>1949, MK Seitl Ostrava</t>
  </si>
  <si>
    <t>1957, Hrádek</t>
  </si>
  <si>
    <t>1968, Sokol Frenštát p. R.</t>
  </si>
  <si>
    <t>1967, BS Slopné</t>
  </si>
  <si>
    <t>1954, Klenoty Slavičín</t>
  </si>
  <si>
    <t>1951, TJ Frenštát p. R.</t>
  </si>
  <si>
    <t>1960, Raškovice</t>
  </si>
  <si>
    <t>1962, BALD</t>
  </si>
  <si>
    <t>1958, BS Slopné</t>
  </si>
  <si>
    <t>1965, 1. BK Jablunkov</t>
  </si>
  <si>
    <t>1961, Ostravice</t>
  </si>
  <si>
    <t>1961, Chuchelná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</si>
</sst>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;@"/>
    <numFmt numFmtId="165" formatCode="h:mm:ss.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 Unicode MS"/>
      <family val="2"/>
      <charset val="238"/>
    </font>
    <font>
      <b/>
      <sz val="14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6"/>
        <bgColor indexed="62"/>
      </patternFill>
    </fill>
    <fill>
      <patternFill patternType="solid">
        <fgColor indexed="62"/>
        <bgColor indexed="64"/>
      </patternFill>
    </fill>
    <fill>
      <patternFill patternType="solid">
        <fgColor theme="6" tint="-0.24994659260841701"/>
        <bgColor auto="1"/>
      </patternFill>
    </fill>
    <fill>
      <gradientFill>
        <stop position="0">
          <color theme="6" tint="0.40000610370189521"/>
        </stop>
        <stop position="1">
          <color theme="6" tint="-0.25098422193060094"/>
        </stop>
      </gradientFill>
    </fill>
    <fill>
      <gradientFill>
        <stop position="0">
          <color theme="6" tint="-0.25098422193060094"/>
        </stop>
        <stop position="1">
          <color theme="6" tint="0.40000610370189521"/>
        </stop>
      </gradientFill>
    </fill>
    <fill>
      <gradientFill>
        <stop position="0">
          <color theme="4" tint="0.40000610370189521"/>
        </stop>
        <stop position="1">
          <color theme="4" tint="-0.25098422193060094"/>
        </stop>
      </gradientFill>
    </fill>
    <fill>
      <patternFill patternType="solid">
        <fgColor theme="4" tint="-0.24994659260841701"/>
        <bgColor indexed="64"/>
      </patternFill>
    </fill>
    <fill>
      <gradientFill>
        <stop position="0">
          <color theme="4" tint="-0.25098422193060094"/>
        </stop>
        <stop position="1">
          <color theme="4" tint="0.40000610370189521"/>
        </stop>
      </gradientFill>
    </fill>
    <fill>
      <gradientFill degree="180">
        <stop position="0">
          <color theme="4" tint="-0.25098422193060094"/>
        </stop>
        <stop position="1">
          <color theme="4" tint="0.40000610370189521"/>
        </stop>
      </gradientFill>
    </fill>
    <fill>
      <gradientFill>
        <stop position="0">
          <color theme="8" tint="-0.25098422193060094"/>
        </stop>
        <stop position="1">
          <color rgb="FF002060"/>
        </stop>
      </gradientFill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gradientFill>
        <stop position="0">
          <color rgb="FFFFFFFF"/>
        </stop>
        <stop position="1">
          <color theme="3" tint="0.80001220740379042"/>
        </stop>
      </gradientFill>
    </fill>
    <fill>
      <gradientFill>
        <stop position="0">
          <color theme="3" tint="0.80001220740379042"/>
        </stop>
        <stop position="1">
          <color rgb="FF4F81BD"/>
        </stop>
      </gradientFill>
    </fill>
    <fill>
      <gradientFill>
        <stop position="0">
          <color theme="3" tint="0.40000610370189521"/>
        </stop>
        <stop position="1">
          <color theme="4"/>
        </stop>
      </gradientFill>
    </fill>
    <fill>
      <gradientFill degree="180">
        <stop position="0">
          <color rgb="FFFFFFFF"/>
        </stop>
        <stop position="1">
          <color theme="3" tint="0.80001220740379042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dotted">
        <color theme="2"/>
      </right>
      <top/>
      <bottom style="thin">
        <color theme="0" tint="-4.9989318521683403E-2"/>
      </bottom>
      <diagonal/>
    </border>
    <border>
      <left style="dashDotDot">
        <color theme="0" tint="-4.9989318521683403E-2"/>
      </left>
      <right style="dashDotDot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dotted">
        <color theme="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dashDotDot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dashDotDot">
        <color theme="0" tint="-4.9989318521683403E-2"/>
      </left>
      <right style="dashDotDot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0" fontId="16" fillId="0" borderId="0"/>
  </cellStyleXfs>
  <cellXfs count="125">
    <xf numFmtId="0" fontId="0" fillId="0" borderId="0" xfId="0"/>
    <xf numFmtId="0" fontId="4" fillId="2" borderId="0" xfId="0" applyFont="1" applyFill="1" applyAlignment="1">
      <alignment horizontal="left"/>
    </xf>
    <xf numFmtId="0" fontId="0" fillId="0" borderId="0" xfId="0" applyNumberFormat="1" applyAlignment="1">
      <alignment horizontal="right" indent="1"/>
    </xf>
    <xf numFmtId="0" fontId="0" fillId="0" borderId="0" xfId="0" applyAlignment="1">
      <alignment horizontal="left"/>
    </xf>
    <xf numFmtId="47" fontId="0" fillId="0" borderId="0" xfId="0" applyNumberFormat="1" applyAlignment="1">
      <alignment horizontal="left"/>
    </xf>
    <xf numFmtId="0" fontId="4" fillId="2" borderId="0" xfId="0" applyNumberFormat="1" applyFont="1" applyFill="1" applyAlignment="1">
      <alignment horizontal="right" indent="1"/>
    </xf>
    <xf numFmtId="1" fontId="0" fillId="0" borderId="0" xfId="0" applyNumberForma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164" fontId="5" fillId="0" borderId="0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165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4" fillId="4" borderId="0" xfId="0" applyFont="1" applyFill="1" applyAlignment="1">
      <alignment horizontal="left"/>
    </xf>
    <xf numFmtId="1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4" borderId="0" xfId="0" applyFill="1"/>
    <xf numFmtId="0" fontId="2" fillId="4" borderId="0" xfId="0" applyFont="1" applyFill="1"/>
    <xf numFmtId="1" fontId="1" fillId="4" borderId="0" xfId="0" applyNumberFormat="1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0" fontId="10" fillId="4" borderId="0" xfId="0" applyFont="1" applyFill="1"/>
    <xf numFmtId="0" fontId="11" fillId="4" borderId="2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4" borderId="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1" fontId="8" fillId="3" borderId="0" xfId="0" applyNumberFormat="1" applyFont="1" applyFill="1" applyBorder="1" applyAlignment="1"/>
    <xf numFmtId="14" fontId="8" fillId="3" borderId="3" xfId="0" applyNumberFormat="1" applyFont="1" applyFill="1" applyBorder="1" applyAlignment="1"/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4" fillId="6" borderId="0" xfId="0" applyFont="1" applyFill="1" applyAlignment="1">
      <alignment horizontal="left"/>
    </xf>
    <xf numFmtId="0" fontId="4" fillId="6" borderId="0" xfId="0" applyNumberFormat="1" applyFont="1" applyFill="1" applyAlignment="1">
      <alignment horizontal="right" indent="1"/>
    </xf>
    <xf numFmtId="0" fontId="0" fillId="0" borderId="0" xfId="0" applyAlignment="1">
      <alignment wrapText="1"/>
    </xf>
    <xf numFmtId="47" fontId="0" fillId="0" borderId="0" xfId="0" applyNumberFormat="1"/>
    <xf numFmtId="0" fontId="13" fillId="7" borderId="0" xfId="0" applyFont="1" applyFill="1"/>
    <xf numFmtId="0" fontId="4" fillId="7" borderId="0" xfId="0" applyFont="1" applyFill="1"/>
    <xf numFmtId="0" fontId="0" fillId="0" borderId="0" xfId="0" applyAlignment="1">
      <alignment horizontal="right" indent="1"/>
    </xf>
    <xf numFmtId="0" fontId="0" fillId="0" borderId="0" xfId="0" applyNumberFormat="1" applyAlignment="1">
      <alignment horizontal="left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/>
    <xf numFmtId="0" fontId="14" fillId="17" borderId="5" xfId="0" applyFont="1" applyFill="1" applyBorder="1" applyAlignment="1">
      <alignment horizontal="center"/>
    </xf>
    <xf numFmtId="0" fontId="15" fillId="18" borderId="6" xfId="0" applyFont="1" applyFill="1" applyBorder="1" applyAlignment="1">
      <alignment horizontal="center"/>
    </xf>
    <xf numFmtId="0" fontId="0" fillId="0" borderId="5" xfId="0" applyBorder="1"/>
    <xf numFmtId="0" fontId="1" fillId="19" borderId="4" xfId="0" applyFont="1" applyFill="1" applyBorder="1" applyAlignment="1">
      <alignment horizontal="center" vertical="center" textRotation="90" wrapText="1"/>
    </xf>
    <xf numFmtId="0" fontId="1" fillId="9" borderId="7" xfId="0" applyFont="1" applyFill="1" applyBorder="1" applyAlignment="1">
      <alignment horizontal="center" vertical="center" textRotation="90" wrapText="1"/>
    </xf>
    <xf numFmtId="0" fontId="1" fillId="8" borderId="7" xfId="0" applyFont="1" applyFill="1" applyBorder="1" applyAlignment="1">
      <alignment horizontal="center" vertical="center" textRotation="90" wrapText="1"/>
    </xf>
    <xf numFmtId="0" fontId="1" fillId="10" borderId="7" xfId="0" applyFont="1" applyFill="1" applyBorder="1" applyAlignment="1">
      <alignment horizontal="center" vertical="center" textRotation="90" wrapText="1"/>
    </xf>
    <xf numFmtId="0" fontId="1" fillId="11" borderId="7" xfId="0" applyFont="1" applyFill="1" applyBorder="1" applyAlignment="1">
      <alignment horizontal="center" vertical="center" textRotation="90" wrapText="1"/>
    </xf>
    <xf numFmtId="0" fontId="1" fillId="12" borderId="7" xfId="0" applyFont="1" applyFill="1" applyBorder="1" applyAlignment="1">
      <alignment horizontal="center" vertical="center" textRotation="90" wrapText="1"/>
    </xf>
    <xf numFmtId="0" fontId="1" fillId="13" borderId="7" xfId="0" applyFont="1" applyFill="1" applyBorder="1" applyAlignment="1">
      <alignment horizontal="center" vertical="center" textRotation="90" wrapText="1"/>
    </xf>
    <xf numFmtId="0" fontId="1" fillId="14" borderId="7" xfId="0" applyFont="1" applyFill="1" applyBorder="1" applyAlignment="1">
      <alignment horizontal="center" vertical="center" textRotation="90" wrapText="1"/>
    </xf>
    <xf numFmtId="0" fontId="1" fillId="15" borderId="7" xfId="0" applyFont="1" applyFill="1" applyBorder="1" applyAlignment="1">
      <alignment horizontal="center" vertical="center" textRotation="90" wrapText="1"/>
    </xf>
    <xf numFmtId="0" fontId="1" fillId="16" borderId="7" xfId="0" applyFont="1" applyFill="1" applyBorder="1" applyAlignment="1">
      <alignment horizontal="center" vertical="center" textRotation="90" wrapText="1"/>
    </xf>
    <xf numFmtId="0" fontId="0" fillId="17" borderId="8" xfId="0" applyFill="1" applyBorder="1" applyAlignment="1">
      <alignment vertical="center"/>
    </xf>
    <xf numFmtId="0" fontId="12" fillId="18" borderId="9" xfId="0" applyFont="1" applyFill="1" applyBorder="1" applyAlignment="1">
      <alignment horizontal="left" vertical="center"/>
    </xf>
    <xf numFmtId="0" fontId="0" fillId="0" borderId="8" xfId="0" applyBorder="1"/>
    <xf numFmtId="1" fontId="2" fillId="19" borderId="10" xfId="0" applyNumberFormat="1" applyFont="1" applyFill="1" applyBorder="1" applyAlignment="1">
      <alignment horizontal="center" vertical="center"/>
    </xf>
    <xf numFmtId="1" fontId="1" fillId="9" borderId="11" xfId="0" applyNumberFormat="1" applyFont="1" applyFill="1" applyBorder="1" applyAlignment="1">
      <alignment horizontal="center" vertical="center"/>
    </xf>
    <xf numFmtId="1" fontId="1" fillId="8" borderId="11" xfId="0" applyNumberFormat="1" applyFont="1" applyFill="1" applyBorder="1" applyAlignment="1">
      <alignment horizontal="center" vertical="center"/>
    </xf>
    <xf numFmtId="1" fontId="1" fillId="10" borderId="11" xfId="0" applyNumberFormat="1" applyFont="1" applyFill="1" applyBorder="1" applyAlignment="1">
      <alignment horizontal="center" vertical="center"/>
    </xf>
    <xf numFmtId="1" fontId="2" fillId="12" borderId="11" xfId="0" applyNumberFormat="1" applyFont="1" applyFill="1" applyBorder="1" applyAlignment="1">
      <alignment horizontal="center" vertical="center"/>
    </xf>
    <xf numFmtId="1" fontId="2" fillId="13" borderId="11" xfId="0" applyNumberFormat="1" applyFont="1" applyFill="1" applyBorder="1"/>
    <xf numFmtId="1" fontId="2" fillId="14" borderId="11" xfId="0" applyNumberFormat="1" applyFont="1" applyFill="1" applyBorder="1" applyAlignment="1">
      <alignment horizontal="center" vertical="center"/>
    </xf>
    <xf numFmtId="0" fontId="1" fillId="15" borderId="11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0" fillId="20" borderId="8" xfId="0" applyFill="1" applyBorder="1" applyAlignment="1">
      <alignment vertical="center"/>
    </xf>
    <xf numFmtId="0" fontId="0" fillId="20" borderId="8" xfId="0" applyNumberFormat="1" applyFill="1" applyBorder="1" applyAlignment="1">
      <alignment vertical="center"/>
    </xf>
    <xf numFmtId="1" fontId="5" fillId="0" borderId="2" xfId="1" applyNumberFormat="1" applyFont="1" applyBorder="1" applyAlignment="1">
      <alignment horizontal="center"/>
    </xf>
    <xf numFmtId="0" fontId="5" fillId="0" borderId="2" xfId="1" applyFont="1" applyBorder="1" applyAlignment="1">
      <alignment horizontal="left"/>
    </xf>
    <xf numFmtId="0" fontId="5" fillId="0" borderId="2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2" xfId="1" applyFont="1" applyBorder="1"/>
    <xf numFmtId="165" fontId="5" fillId="0" borderId="2" xfId="1" applyNumberFormat="1" applyFont="1" applyBorder="1" applyAlignment="1">
      <alignment horizontal="center"/>
    </xf>
    <xf numFmtId="0" fontId="0" fillId="0" borderId="0" xfId="0" applyNumberFormat="1"/>
    <xf numFmtId="0" fontId="0" fillId="0" borderId="0" xfId="0" applyBorder="1" applyAlignment="1">
      <alignment horizontal="left"/>
    </xf>
    <xf numFmtId="0" fontId="1" fillId="3" borderId="0" xfId="0" applyFont="1" applyFill="1" applyBorder="1" applyAlignment="1">
      <alignment horizontal="left"/>
    </xf>
    <xf numFmtId="1" fontId="2" fillId="11" borderId="11" xfId="0" applyNumberFormat="1" applyFont="1" applyFill="1" applyBorder="1" applyAlignment="1">
      <alignment horizontal="center" vertical="center"/>
    </xf>
    <xf numFmtId="1" fontId="2" fillId="13" borderId="1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/>
    <xf numFmtId="0" fontId="0" fillId="17" borderId="0" xfId="0" applyFill="1" applyBorder="1" applyAlignment="1">
      <alignment vertical="center"/>
    </xf>
    <xf numFmtId="0" fontId="14" fillId="17" borderId="5" xfId="0" applyFont="1" applyFill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3" fillId="3" borderId="0" xfId="0" applyFont="1" applyFill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right"/>
    </xf>
    <xf numFmtId="14" fontId="8" fillId="3" borderId="3" xfId="0" applyNumberFormat="1" applyFont="1" applyFill="1" applyBorder="1" applyAlignment="1">
      <alignment horizontal="center" vertical="center"/>
    </xf>
    <xf numFmtId="21" fontId="0" fillId="0" borderId="0" xfId="0" applyNumberFormat="1"/>
    <xf numFmtId="0" fontId="1" fillId="3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4" fontId="8" fillId="3" borderId="3" xfId="0" applyNumberFormat="1" applyFont="1" applyFill="1" applyBorder="1" applyAlignment="1">
      <alignment horizontal="left"/>
    </xf>
    <xf numFmtId="0" fontId="11" fillId="4" borderId="2" xfId="0" applyFont="1" applyFill="1" applyBorder="1" applyAlignment="1">
      <alignment horizontal="left" vertical="center"/>
    </xf>
    <xf numFmtId="1" fontId="11" fillId="4" borderId="2" xfId="0" applyNumberFormat="1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1"/>
  <sheetViews>
    <sheetView view="pageLayout" topLeftCell="B1" zoomScaleNormal="100" workbookViewId="0">
      <selection activeCell="B64" sqref="B64"/>
    </sheetView>
  </sheetViews>
  <sheetFormatPr defaultColWidth="15.7109375" defaultRowHeight="15" x14ac:dyDescent="0.25"/>
  <cols>
    <col min="1" max="1" width="4" style="15" bestFit="1" customWidth="1"/>
    <col min="2" max="2" width="24" style="58" bestFit="1" customWidth="1"/>
    <col min="3" max="3" width="25.140625" style="59" bestFit="1" customWidth="1"/>
    <col min="4" max="4" width="18.140625" style="15" hidden="1" customWidth="1"/>
    <col min="5" max="5" width="20.42578125" style="15" hidden="1" customWidth="1"/>
    <col min="6" max="6" width="6.5703125" style="68" bestFit="1" customWidth="1"/>
    <col min="7" max="8" width="6.5703125" style="15" bestFit="1" customWidth="1"/>
    <col min="9" max="9" width="3.7109375" style="15" bestFit="1" customWidth="1"/>
    <col min="10" max="12" width="6.5703125" style="15" bestFit="1" customWidth="1"/>
    <col min="13" max="13" width="3.7109375" style="15" bestFit="1" customWidth="1"/>
    <col min="14" max="16" width="6.5703125" style="15" bestFit="1" customWidth="1"/>
    <col min="17" max="19" width="6.7109375" style="15" customWidth="1"/>
    <col min="20" max="16384" width="15.7109375" style="15"/>
  </cols>
  <sheetData>
    <row r="1" spans="1:18" ht="95.25" x14ac:dyDescent="0.25">
      <c r="A1" s="95"/>
      <c r="B1" s="112" t="s">
        <v>565</v>
      </c>
      <c r="C1" s="71" t="s">
        <v>189</v>
      </c>
      <c r="D1" s="72"/>
      <c r="E1" s="72"/>
      <c r="F1" s="73" t="s">
        <v>190</v>
      </c>
      <c r="G1" s="74" t="s">
        <v>183</v>
      </c>
      <c r="H1" s="75" t="s">
        <v>191</v>
      </c>
      <c r="I1" s="76" t="s">
        <v>184</v>
      </c>
      <c r="J1" s="77" t="s">
        <v>185</v>
      </c>
      <c r="K1" s="78" t="s">
        <v>186</v>
      </c>
      <c r="L1" s="79" t="s">
        <v>192</v>
      </c>
      <c r="M1" s="80" t="s">
        <v>193</v>
      </c>
      <c r="N1" s="78" t="s">
        <v>194</v>
      </c>
      <c r="O1" s="79" t="s">
        <v>195</v>
      </c>
      <c r="P1" s="80" t="s">
        <v>196</v>
      </c>
      <c r="Q1" s="81" t="s">
        <v>187</v>
      </c>
      <c r="R1" s="82" t="s">
        <v>188</v>
      </c>
    </row>
    <row r="2" spans="1:18" x14ac:dyDescent="0.25">
      <c r="A2" s="96">
        <v>1</v>
      </c>
      <c r="B2" s="83" t="s">
        <v>35</v>
      </c>
      <c r="C2" s="84" t="s">
        <v>448</v>
      </c>
      <c r="D2" s="85">
        <v>1981</v>
      </c>
      <c r="E2" s="85" t="s">
        <v>446</v>
      </c>
      <c r="F2" s="86">
        <v>0</v>
      </c>
      <c r="G2" s="87">
        <v>16</v>
      </c>
      <c r="H2" s="88">
        <v>17</v>
      </c>
      <c r="I2" s="89">
        <v>20</v>
      </c>
      <c r="J2" s="106" t="s">
        <v>370</v>
      </c>
      <c r="K2" s="90">
        <v>36</v>
      </c>
      <c r="L2" s="91">
        <v>6</v>
      </c>
      <c r="M2" s="92">
        <v>7</v>
      </c>
      <c r="N2" s="90"/>
      <c r="O2" s="91"/>
      <c r="P2" s="92"/>
      <c r="Q2" s="93">
        <v>102</v>
      </c>
      <c r="R2" s="94">
        <v>102</v>
      </c>
    </row>
    <row r="3" spans="1:18" x14ac:dyDescent="0.25">
      <c r="A3" s="96">
        <v>2</v>
      </c>
      <c r="B3" s="83" t="s">
        <v>8</v>
      </c>
      <c r="C3" s="84" t="s">
        <v>404</v>
      </c>
      <c r="D3" s="85">
        <v>1987</v>
      </c>
      <c r="E3" s="85" t="s">
        <v>10</v>
      </c>
      <c r="F3" s="86">
        <v>25</v>
      </c>
      <c r="G3" s="87">
        <v>25</v>
      </c>
      <c r="H3" s="88" t="s">
        <v>370</v>
      </c>
      <c r="I3" s="89" t="s">
        <v>370</v>
      </c>
      <c r="J3" s="106" t="s">
        <v>370</v>
      </c>
      <c r="K3" s="90">
        <v>50</v>
      </c>
      <c r="L3" s="91" t="s">
        <v>370</v>
      </c>
      <c r="M3" s="92" t="s">
        <v>370</v>
      </c>
      <c r="N3" s="90"/>
      <c r="O3" s="91"/>
      <c r="P3" s="92"/>
      <c r="Q3" s="93">
        <v>100</v>
      </c>
      <c r="R3" s="94">
        <v>100</v>
      </c>
    </row>
    <row r="4" spans="1:18" x14ac:dyDescent="0.25">
      <c r="A4" s="96">
        <v>3</v>
      </c>
      <c r="B4" s="83" t="s">
        <v>16</v>
      </c>
      <c r="C4" s="84" t="s">
        <v>447</v>
      </c>
      <c r="D4" s="85">
        <v>1978</v>
      </c>
      <c r="E4" s="85" t="s">
        <v>10</v>
      </c>
      <c r="F4" s="86">
        <v>5</v>
      </c>
      <c r="G4" s="87">
        <v>18</v>
      </c>
      <c r="H4" s="88">
        <v>25</v>
      </c>
      <c r="I4" s="89">
        <v>30</v>
      </c>
      <c r="J4" s="106">
        <v>17</v>
      </c>
      <c r="K4" s="90" t="s">
        <v>370</v>
      </c>
      <c r="L4" s="91" t="s">
        <v>370</v>
      </c>
      <c r="M4" s="92" t="s">
        <v>370</v>
      </c>
      <c r="N4" s="90"/>
      <c r="O4" s="91"/>
      <c r="P4" s="92"/>
      <c r="Q4" s="93">
        <v>95</v>
      </c>
      <c r="R4" s="94">
        <v>95</v>
      </c>
    </row>
    <row r="5" spans="1:18" x14ac:dyDescent="0.25">
      <c r="A5" s="96">
        <v>4</v>
      </c>
      <c r="B5" s="83" t="s">
        <v>11</v>
      </c>
      <c r="C5" s="84" t="s">
        <v>449</v>
      </c>
      <c r="D5" s="85">
        <v>1975</v>
      </c>
      <c r="E5" s="85" t="s">
        <v>10</v>
      </c>
      <c r="F5" s="86" t="s">
        <v>370</v>
      </c>
      <c r="G5" s="87">
        <v>20</v>
      </c>
      <c r="H5" s="88">
        <v>20</v>
      </c>
      <c r="I5" s="89">
        <v>25</v>
      </c>
      <c r="J5" s="106" t="s">
        <v>370</v>
      </c>
      <c r="K5" s="90" t="s">
        <v>370</v>
      </c>
      <c r="L5" s="91" t="s">
        <v>370</v>
      </c>
      <c r="M5" s="92">
        <v>17</v>
      </c>
      <c r="N5" s="90"/>
      <c r="O5" s="91"/>
      <c r="P5" s="92"/>
      <c r="Q5" s="93">
        <v>82</v>
      </c>
      <c r="R5" s="94">
        <v>82</v>
      </c>
    </row>
    <row r="6" spans="1:18" x14ac:dyDescent="0.25">
      <c r="A6" s="96">
        <v>5</v>
      </c>
      <c r="B6" s="83" t="s">
        <v>19</v>
      </c>
      <c r="C6" s="84" t="s">
        <v>450</v>
      </c>
      <c r="D6" s="85">
        <v>1980</v>
      </c>
      <c r="E6" s="85" t="s">
        <v>72</v>
      </c>
      <c r="F6" s="86">
        <v>2</v>
      </c>
      <c r="G6" s="87">
        <v>17</v>
      </c>
      <c r="H6" s="88" t="s">
        <v>370</v>
      </c>
      <c r="I6" s="89" t="s">
        <v>370</v>
      </c>
      <c r="J6" s="106" t="s">
        <v>370</v>
      </c>
      <c r="K6" s="90">
        <v>40</v>
      </c>
      <c r="L6" s="91" t="s">
        <v>370</v>
      </c>
      <c r="M6" s="92">
        <v>12</v>
      </c>
      <c r="N6" s="90"/>
      <c r="O6" s="91"/>
      <c r="P6" s="92"/>
      <c r="Q6" s="93">
        <v>71</v>
      </c>
      <c r="R6" s="94">
        <v>71</v>
      </c>
    </row>
    <row r="7" spans="1:18" x14ac:dyDescent="0.25">
      <c r="A7" s="96">
        <v>6</v>
      </c>
      <c r="B7" s="83" t="s">
        <v>209</v>
      </c>
      <c r="C7" s="84" t="s">
        <v>625</v>
      </c>
      <c r="D7" s="85">
        <v>1977</v>
      </c>
      <c r="E7" s="85" t="s">
        <v>571</v>
      </c>
      <c r="F7" s="86" t="s">
        <v>370</v>
      </c>
      <c r="G7" s="87" t="s">
        <v>370</v>
      </c>
      <c r="H7" s="88" t="s">
        <v>370</v>
      </c>
      <c r="I7" s="89" t="s">
        <v>370</v>
      </c>
      <c r="J7" s="106">
        <v>12</v>
      </c>
      <c r="K7" s="90" t="s">
        <v>370</v>
      </c>
      <c r="L7" s="91">
        <v>17</v>
      </c>
      <c r="M7" s="92">
        <v>16</v>
      </c>
      <c r="N7" s="90"/>
      <c r="O7" s="91"/>
      <c r="P7" s="92"/>
      <c r="Q7" s="93">
        <v>45</v>
      </c>
      <c r="R7" s="94">
        <v>45</v>
      </c>
    </row>
    <row r="8" spans="1:18" x14ac:dyDescent="0.25">
      <c r="A8" s="96">
        <v>7</v>
      </c>
      <c r="B8" s="83" t="s">
        <v>133</v>
      </c>
      <c r="C8" s="84" t="s">
        <v>451</v>
      </c>
      <c r="D8" s="85">
        <v>1973</v>
      </c>
      <c r="E8" s="85" t="s">
        <v>61</v>
      </c>
      <c r="F8" s="86">
        <v>18</v>
      </c>
      <c r="G8" s="87" t="s">
        <v>370</v>
      </c>
      <c r="H8" s="88" t="s">
        <v>370</v>
      </c>
      <c r="I8" s="89" t="s">
        <v>370</v>
      </c>
      <c r="J8" s="106">
        <v>20</v>
      </c>
      <c r="K8" s="90" t="s">
        <v>370</v>
      </c>
      <c r="L8" s="91" t="s">
        <v>370</v>
      </c>
      <c r="M8" s="92" t="s">
        <v>370</v>
      </c>
      <c r="N8" s="90"/>
      <c r="O8" s="91"/>
      <c r="P8" s="92"/>
      <c r="Q8" s="93">
        <v>38</v>
      </c>
      <c r="R8" s="94">
        <v>38</v>
      </c>
    </row>
    <row r="9" spans="1:18" x14ac:dyDescent="0.25">
      <c r="A9" s="96">
        <v>8</v>
      </c>
      <c r="B9" s="83" t="s">
        <v>134</v>
      </c>
      <c r="C9" s="84" t="s">
        <v>452</v>
      </c>
      <c r="D9" s="85">
        <v>1977</v>
      </c>
      <c r="E9" s="85" t="s">
        <v>10</v>
      </c>
      <c r="F9" s="86">
        <v>16</v>
      </c>
      <c r="G9" s="87" t="s">
        <v>370</v>
      </c>
      <c r="H9" s="88" t="s">
        <v>370</v>
      </c>
      <c r="I9" s="89" t="s">
        <v>370</v>
      </c>
      <c r="J9" s="106">
        <v>18</v>
      </c>
      <c r="K9" s="90" t="s">
        <v>370</v>
      </c>
      <c r="L9" s="91" t="s">
        <v>370</v>
      </c>
      <c r="M9" s="92" t="s">
        <v>370</v>
      </c>
      <c r="N9" s="90"/>
      <c r="O9" s="91"/>
      <c r="P9" s="92"/>
      <c r="Q9" s="93">
        <v>34</v>
      </c>
      <c r="R9" s="94">
        <v>34</v>
      </c>
    </row>
    <row r="10" spans="1:18" x14ac:dyDescent="0.25">
      <c r="A10" s="96">
        <v>9</v>
      </c>
      <c r="B10" s="83" t="s">
        <v>135</v>
      </c>
      <c r="C10" s="84" t="s">
        <v>626</v>
      </c>
      <c r="D10" s="85">
        <v>1975</v>
      </c>
      <c r="E10" s="85" t="s">
        <v>63</v>
      </c>
      <c r="F10" s="86">
        <v>15</v>
      </c>
      <c r="G10" s="87" t="s">
        <v>370</v>
      </c>
      <c r="H10" s="88" t="s">
        <v>370</v>
      </c>
      <c r="I10" s="89" t="s">
        <v>370</v>
      </c>
      <c r="J10" s="106" t="s">
        <v>370</v>
      </c>
      <c r="K10" s="90" t="s">
        <v>370</v>
      </c>
      <c r="L10" s="91" t="s">
        <v>370</v>
      </c>
      <c r="M10" s="92">
        <v>15</v>
      </c>
      <c r="N10" s="90"/>
      <c r="O10" s="91"/>
      <c r="P10" s="92"/>
      <c r="Q10" s="93">
        <v>30</v>
      </c>
      <c r="R10" s="94">
        <v>30</v>
      </c>
    </row>
    <row r="11" spans="1:18" x14ac:dyDescent="0.25">
      <c r="A11" s="96">
        <v>10</v>
      </c>
      <c r="B11" s="83" t="s">
        <v>136</v>
      </c>
      <c r="C11" s="84" t="s">
        <v>449</v>
      </c>
      <c r="D11" s="85">
        <v>1975</v>
      </c>
      <c r="E11" s="85" t="s">
        <v>10</v>
      </c>
      <c r="F11" s="86">
        <v>14</v>
      </c>
      <c r="G11" s="87" t="s">
        <v>370</v>
      </c>
      <c r="H11" s="88" t="s">
        <v>370</v>
      </c>
      <c r="I11" s="89" t="s">
        <v>370</v>
      </c>
      <c r="J11" s="106">
        <v>13</v>
      </c>
      <c r="K11" s="90" t="s">
        <v>370</v>
      </c>
      <c r="L11" s="91" t="s">
        <v>370</v>
      </c>
      <c r="M11" s="92" t="s">
        <v>370</v>
      </c>
      <c r="N11" s="90"/>
      <c r="O11" s="91"/>
      <c r="P11" s="92"/>
      <c r="Q11" s="93">
        <v>27</v>
      </c>
      <c r="R11" s="94">
        <v>27</v>
      </c>
    </row>
    <row r="12" spans="1:18" x14ac:dyDescent="0.25">
      <c r="A12" s="96">
        <v>11</v>
      </c>
      <c r="B12" s="83" t="s">
        <v>479</v>
      </c>
      <c r="C12" s="84" t="s">
        <v>533</v>
      </c>
      <c r="D12" s="85">
        <v>1994</v>
      </c>
      <c r="E12" s="85" t="s">
        <v>480</v>
      </c>
      <c r="F12" s="86" t="s">
        <v>370</v>
      </c>
      <c r="G12" s="87" t="s">
        <v>370</v>
      </c>
      <c r="H12" s="88" t="s">
        <v>370</v>
      </c>
      <c r="I12" s="89" t="s">
        <v>370</v>
      </c>
      <c r="J12" s="106" t="s">
        <v>370</v>
      </c>
      <c r="K12" s="90" t="s">
        <v>370</v>
      </c>
      <c r="L12" s="91">
        <v>25</v>
      </c>
      <c r="M12" s="92" t="s">
        <v>370</v>
      </c>
      <c r="N12" s="90"/>
      <c r="O12" s="91"/>
      <c r="P12" s="92"/>
      <c r="Q12" s="93">
        <v>25</v>
      </c>
      <c r="R12" s="94">
        <v>25</v>
      </c>
    </row>
    <row r="13" spans="1:18" x14ac:dyDescent="0.25">
      <c r="A13" s="96">
        <v>11</v>
      </c>
      <c r="B13" s="83" t="s">
        <v>202</v>
      </c>
      <c r="C13" s="84" t="s">
        <v>453</v>
      </c>
      <c r="D13" s="85">
        <v>1983</v>
      </c>
      <c r="E13" s="85" t="s">
        <v>203</v>
      </c>
      <c r="F13" s="86" t="s">
        <v>370</v>
      </c>
      <c r="G13" s="87" t="s">
        <v>370</v>
      </c>
      <c r="H13" s="88" t="s">
        <v>370</v>
      </c>
      <c r="I13" s="89" t="s">
        <v>370</v>
      </c>
      <c r="J13" s="106">
        <v>25</v>
      </c>
      <c r="K13" s="90" t="s">
        <v>370</v>
      </c>
      <c r="L13" s="91" t="s">
        <v>370</v>
      </c>
      <c r="M13" s="92" t="s">
        <v>370</v>
      </c>
      <c r="N13" s="90"/>
      <c r="O13" s="91"/>
      <c r="P13" s="92"/>
      <c r="Q13" s="93">
        <v>25</v>
      </c>
      <c r="R13" s="94">
        <v>25</v>
      </c>
    </row>
    <row r="14" spans="1:18" x14ac:dyDescent="0.25">
      <c r="A14" s="96">
        <v>11</v>
      </c>
      <c r="B14" s="83" t="s">
        <v>211</v>
      </c>
      <c r="C14" s="84" t="s">
        <v>627</v>
      </c>
      <c r="D14" s="85">
        <v>1990</v>
      </c>
      <c r="E14" s="85" t="s">
        <v>572</v>
      </c>
      <c r="F14" s="86" t="s">
        <v>370</v>
      </c>
      <c r="G14" s="87" t="s">
        <v>370</v>
      </c>
      <c r="H14" s="88" t="s">
        <v>370</v>
      </c>
      <c r="I14" s="89" t="s">
        <v>370</v>
      </c>
      <c r="J14" s="106">
        <v>11</v>
      </c>
      <c r="K14" s="90" t="s">
        <v>370</v>
      </c>
      <c r="L14" s="91" t="s">
        <v>370</v>
      </c>
      <c r="M14" s="92">
        <v>14</v>
      </c>
      <c r="N14" s="90"/>
      <c r="O14" s="91"/>
      <c r="P14" s="92"/>
      <c r="Q14" s="93">
        <v>25</v>
      </c>
      <c r="R14" s="94">
        <v>25</v>
      </c>
    </row>
    <row r="15" spans="1:18" x14ac:dyDescent="0.25">
      <c r="A15" s="96">
        <v>11</v>
      </c>
      <c r="B15" s="83" t="s">
        <v>364</v>
      </c>
      <c r="C15" s="84" t="s">
        <v>628</v>
      </c>
      <c r="D15" s="85">
        <v>1982</v>
      </c>
      <c r="E15" s="85" t="s">
        <v>573</v>
      </c>
      <c r="F15" s="86">
        <v>5</v>
      </c>
      <c r="G15" s="87" t="s">
        <v>370</v>
      </c>
      <c r="H15" s="88" t="s">
        <v>370</v>
      </c>
      <c r="I15" s="89" t="s">
        <v>370</v>
      </c>
      <c r="J15" s="106">
        <v>7</v>
      </c>
      <c r="K15" s="90" t="s">
        <v>370</v>
      </c>
      <c r="L15" s="91" t="s">
        <v>370</v>
      </c>
      <c r="M15" s="92">
        <v>13</v>
      </c>
      <c r="N15" s="90"/>
      <c r="O15" s="91"/>
      <c r="P15" s="92"/>
      <c r="Q15" s="93">
        <v>25</v>
      </c>
      <c r="R15" s="94">
        <v>25</v>
      </c>
    </row>
    <row r="16" spans="1:18" x14ac:dyDescent="0.25">
      <c r="A16" s="96">
        <v>11</v>
      </c>
      <c r="B16" s="83" t="s">
        <v>567</v>
      </c>
      <c r="C16" s="84" t="s">
        <v>629</v>
      </c>
      <c r="D16" s="85">
        <v>1980</v>
      </c>
      <c r="E16" s="85" t="s">
        <v>568</v>
      </c>
      <c r="F16" s="86" t="s">
        <v>370</v>
      </c>
      <c r="G16" s="87" t="s">
        <v>370</v>
      </c>
      <c r="H16" s="88" t="s">
        <v>370</v>
      </c>
      <c r="I16" s="89" t="s">
        <v>370</v>
      </c>
      <c r="J16" s="106" t="s">
        <v>370</v>
      </c>
      <c r="K16" s="90" t="s">
        <v>370</v>
      </c>
      <c r="L16" s="91" t="s">
        <v>370</v>
      </c>
      <c r="M16" s="92">
        <v>25</v>
      </c>
      <c r="N16" s="90"/>
      <c r="O16" s="91"/>
      <c r="P16" s="92"/>
      <c r="Q16" s="93">
        <v>25</v>
      </c>
      <c r="R16" s="94">
        <v>25</v>
      </c>
    </row>
    <row r="17" spans="1:18" x14ac:dyDescent="0.25">
      <c r="A17" s="96">
        <v>16</v>
      </c>
      <c r="B17" s="83" t="s">
        <v>132</v>
      </c>
      <c r="C17" s="84" t="s">
        <v>454</v>
      </c>
      <c r="D17" s="85">
        <v>1977</v>
      </c>
      <c r="E17" s="85" t="s">
        <v>60</v>
      </c>
      <c r="F17" s="86">
        <v>20</v>
      </c>
      <c r="G17" s="87" t="s">
        <v>370</v>
      </c>
      <c r="H17" s="88" t="s">
        <v>370</v>
      </c>
      <c r="I17" s="89" t="s">
        <v>370</v>
      </c>
      <c r="J17" s="106" t="s">
        <v>370</v>
      </c>
      <c r="K17" s="90" t="s">
        <v>370</v>
      </c>
      <c r="L17" s="91" t="s">
        <v>370</v>
      </c>
      <c r="M17" s="92" t="s">
        <v>370</v>
      </c>
      <c r="N17" s="90"/>
      <c r="O17" s="91"/>
      <c r="P17" s="92"/>
      <c r="Q17" s="93">
        <v>20</v>
      </c>
      <c r="R17" s="94">
        <v>20</v>
      </c>
    </row>
    <row r="18" spans="1:18" x14ac:dyDescent="0.25">
      <c r="A18" s="96">
        <v>16</v>
      </c>
      <c r="B18" s="83" t="s">
        <v>481</v>
      </c>
      <c r="C18" s="84" t="s">
        <v>534</v>
      </c>
      <c r="D18" s="85">
        <v>1986</v>
      </c>
      <c r="E18" s="85" t="s">
        <v>482</v>
      </c>
      <c r="F18" s="86" t="s">
        <v>370</v>
      </c>
      <c r="G18" s="87" t="s">
        <v>370</v>
      </c>
      <c r="H18" s="88" t="s">
        <v>370</v>
      </c>
      <c r="I18" s="89" t="s">
        <v>370</v>
      </c>
      <c r="J18" s="106" t="s">
        <v>370</v>
      </c>
      <c r="K18" s="90" t="s">
        <v>370</v>
      </c>
      <c r="L18" s="91">
        <v>20</v>
      </c>
      <c r="M18" s="92" t="s">
        <v>370</v>
      </c>
      <c r="N18" s="90"/>
      <c r="O18" s="91"/>
      <c r="P18" s="92"/>
      <c r="Q18" s="93">
        <v>20</v>
      </c>
      <c r="R18" s="94">
        <v>20</v>
      </c>
    </row>
    <row r="19" spans="1:18" x14ac:dyDescent="0.25">
      <c r="A19" s="96">
        <v>16</v>
      </c>
      <c r="B19" s="83" t="s">
        <v>569</v>
      </c>
      <c r="C19" s="84" t="s">
        <v>630</v>
      </c>
      <c r="D19" s="85">
        <v>1989</v>
      </c>
      <c r="E19" s="85" t="s">
        <v>570</v>
      </c>
      <c r="F19" s="86" t="s">
        <v>370</v>
      </c>
      <c r="G19" s="87" t="s">
        <v>370</v>
      </c>
      <c r="H19" s="88" t="s">
        <v>370</v>
      </c>
      <c r="I19" s="89" t="s">
        <v>370</v>
      </c>
      <c r="J19" s="106" t="s">
        <v>370</v>
      </c>
      <c r="K19" s="90" t="s">
        <v>370</v>
      </c>
      <c r="L19" s="91" t="s">
        <v>370</v>
      </c>
      <c r="M19" s="92">
        <v>20</v>
      </c>
      <c r="N19" s="90"/>
      <c r="O19" s="91"/>
      <c r="P19" s="92"/>
      <c r="Q19" s="93">
        <v>20</v>
      </c>
      <c r="R19" s="94">
        <v>20</v>
      </c>
    </row>
    <row r="20" spans="1:18" x14ac:dyDescent="0.25">
      <c r="A20" s="96">
        <v>19</v>
      </c>
      <c r="B20" s="83" t="s">
        <v>483</v>
      </c>
      <c r="C20" s="84" t="s">
        <v>535</v>
      </c>
      <c r="D20" s="85">
        <v>1975</v>
      </c>
      <c r="E20" s="85" t="s">
        <v>484</v>
      </c>
      <c r="F20" s="86" t="s">
        <v>370</v>
      </c>
      <c r="G20" s="87" t="s">
        <v>370</v>
      </c>
      <c r="H20" s="88" t="s">
        <v>370</v>
      </c>
      <c r="I20" s="89" t="s">
        <v>370</v>
      </c>
      <c r="J20" s="106" t="s">
        <v>370</v>
      </c>
      <c r="K20" s="90" t="s">
        <v>370</v>
      </c>
      <c r="L20" s="91">
        <v>18</v>
      </c>
      <c r="M20" s="92" t="s">
        <v>370</v>
      </c>
      <c r="N20" s="90"/>
      <c r="O20" s="91"/>
      <c r="P20" s="92"/>
      <c r="Q20" s="93">
        <v>18</v>
      </c>
      <c r="R20" s="94">
        <v>18</v>
      </c>
    </row>
    <row r="21" spans="1:18" x14ac:dyDescent="0.25">
      <c r="A21" s="96">
        <v>19</v>
      </c>
      <c r="B21" s="83" t="s">
        <v>154</v>
      </c>
      <c r="C21" s="84" t="s">
        <v>455</v>
      </c>
      <c r="D21" s="85">
        <v>1986</v>
      </c>
      <c r="E21" s="85" t="s">
        <v>112</v>
      </c>
      <c r="F21" s="86" t="s">
        <v>370</v>
      </c>
      <c r="G21" s="87" t="s">
        <v>370</v>
      </c>
      <c r="H21" s="88">
        <v>18</v>
      </c>
      <c r="I21" s="89" t="s">
        <v>370</v>
      </c>
      <c r="J21" s="106" t="s">
        <v>370</v>
      </c>
      <c r="K21" s="90" t="s">
        <v>370</v>
      </c>
      <c r="L21" s="91" t="s">
        <v>370</v>
      </c>
      <c r="M21" s="92" t="s">
        <v>370</v>
      </c>
      <c r="N21" s="90"/>
      <c r="O21" s="91"/>
      <c r="P21" s="92"/>
      <c r="Q21" s="93">
        <v>18</v>
      </c>
      <c r="R21" s="94">
        <v>18</v>
      </c>
    </row>
    <row r="22" spans="1:18" x14ac:dyDescent="0.25">
      <c r="A22" s="96">
        <v>19</v>
      </c>
      <c r="B22" s="83" t="s">
        <v>624</v>
      </c>
      <c r="C22" s="84" t="s">
        <v>631</v>
      </c>
      <c r="D22" s="85">
        <v>1981</v>
      </c>
      <c r="E22" s="85" t="s">
        <v>568</v>
      </c>
      <c r="F22" s="86" t="s">
        <v>370</v>
      </c>
      <c r="G22" s="87" t="s">
        <v>370</v>
      </c>
      <c r="H22" s="88" t="s">
        <v>370</v>
      </c>
      <c r="I22" s="89" t="s">
        <v>370</v>
      </c>
      <c r="J22" s="106" t="s">
        <v>370</v>
      </c>
      <c r="K22" s="90" t="s">
        <v>370</v>
      </c>
      <c r="L22" s="91" t="s">
        <v>370</v>
      </c>
      <c r="M22" s="92">
        <v>18</v>
      </c>
      <c r="N22" s="90"/>
      <c r="O22" s="91"/>
      <c r="P22" s="92"/>
      <c r="Q22" s="93">
        <v>18</v>
      </c>
      <c r="R22" s="94">
        <v>18</v>
      </c>
    </row>
    <row r="23" spans="1:18" x14ac:dyDescent="0.25">
      <c r="A23" s="96">
        <v>22</v>
      </c>
      <c r="B23" s="83" t="s">
        <v>140</v>
      </c>
      <c r="C23" s="84" t="s">
        <v>456</v>
      </c>
      <c r="D23" s="85">
        <v>1979</v>
      </c>
      <c r="E23" s="85" t="s">
        <v>62</v>
      </c>
      <c r="F23" s="86">
        <v>17</v>
      </c>
      <c r="G23" s="87" t="s">
        <v>370</v>
      </c>
      <c r="H23" s="88" t="s">
        <v>370</v>
      </c>
      <c r="I23" s="89" t="s">
        <v>370</v>
      </c>
      <c r="J23" s="106" t="s">
        <v>370</v>
      </c>
      <c r="K23" s="90" t="s">
        <v>370</v>
      </c>
      <c r="L23" s="91" t="s">
        <v>370</v>
      </c>
      <c r="M23" s="92" t="s">
        <v>370</v>
      </c>
      <c r="N23" s="90"/>
      <c r="O23" s="91"/>
      <c r="P23" s="92"/>
      <c r="Q23" s="93">
        <v>17</v>
      </c>
      <c r="R23" s="94">
        <v>17</v>
      </c>
    </row>
    <row r="24" spans="1:18" x14ac:dyDescent="0.25">
      <c r="A24" s="96">
        <v>23</v>
      </c>
      <c r="B24" s="83" t="s">
        <v>347</v>
      </c>
      <c r="C24" s="84" t="s">
        <v>457</v>
      </c>
      <c r="D24" s="85">
        <v>1991</v>
      </c>
      <c r="E24" s="85" t="s">
        <v>74</v>
      </c>
      <c r="F24" s="86" t="s">
        <v>370</v>
      </c>
      <c r="G24" s="87" t="s">
        <v>370</v>
      </c>
      <c r="H24" s="88" t="s">
        <v>370</v>
      </c>
      <c r="I24" s="89" t="s">
        <v>370</v>
      </c>
      <c r="J24" s="106">
        <v>16</v>
      </c>
      <c r="K24" s="90" t="s">
        <v>370</v>
      </c>
      <c r="L24" s="91" t="s">
        <v>370</v>
      </c>
      <c r="M24" s="92" t="s">
        <v>370</v>
      </c>
      <c r="N24" s="90"/>
      <c r="O24" s="91"/>
      <c r="P24" s="92"/>
      <c r="Q24" s="93">
        <v>16</v>
      </c>
      <c r="R24" s="94">
        <v>16</v>
      </c>
    </row>
    <row r="25" spans="1:18" x14ac:dyDescent="0.25">
      <c r="A25" s="96">
        <v>23</v>
      </c>
      <c r="B25" s="83" t="s">
        <v>486</v>
      </c>
      <c r="C25" s="84" t="s">
        <v>537</v>
      </c>
      <c r="D25" s="85">
        <v>1995</v>
      </c>
      <c r="E25" s="85" t="s">
        <v>480</v>
      </c>
      <c r="F25" s="86" t="s">
        <v>370</v>
      </c>
      <c r="G25" s="87" t="s">
        <v>370</v>
      </c>
      <c r="H25" s="88" t="s">
        <v>370</v>
      </c>
      <c r="I25" s="89" t="s">
        <v>370</v>
      </c>
      <c r="J25" s="106" t="s">
        <v>370</v>
      </c>
      <c r="K25" s="90" t="s">
        <v>370</v>
      </c>
      <c r="L25" s="91">
        <v>16</v>
      </c>
      <c r="M25" s="92" t="s">
        <v>370</v>
      </c>
      <c r="N25" s="90"/>
      <c r="O25" s="91"/>
      <c r="P25" s="92"/>
      <c r="Q25" s="93">
        <v>16</v>
      </c>
      <c r="R25" s="94">
        <v>16</v>
      </c>
    </row>
    <row r="26" spans="1:18" x14ac:dyDescent="0.25">
      <c r="A26" s="96">
        <v>23</v>
      </c>
      <c r="B26" s="83" t="s">
        <v>139</v>
      </c>
      <c r="C26" s="84" t="s">
        <v>458</v>
      </c>
      <c r="D26" s="85">
        <v>1979</v>
      </c>
      <c r="E26" s="85" t="s">
        <v>64</v>
      </c>
      <c r="F26" s="86">
        <v>7</v>
      </c>
      <c r="G26" s="87" t="s">
        <v>370</v>
      </c>
      <c r="H26" s="88" t="s">
        <v>370</v>
      </c>
      <c r="I26" s="89" t="s">
        <v>370</v>
      </c>
      <c r="J26" s="106">
        <v>9</v>
      </c>
      <c r="K26" s="90" t="s">
        <v>370</v>
      </c>
      <c r="L26" s="91" t="s">
        <v>370</v>
      </c>
      <c r="M26" s="92" t="s">
        <v>370</v>
      </c>
      <c r="N26" s="90"/>
      <c r="O26" s="91"/>
      <c r="P26" s="92"/>
      <c r="Q26" s="93">
        <v>16</v>
      </c>
      <c r="R26" s="94">
        <v>16</v>
      </c>
    </row>
    <row r="27" spans="1:18" x14ac:dyDescent="0.25">
      <c r="A27" s="96">
        <v>23</v>
      </c>
      <c r="B27" s="83" t="s">
        <v>143</v>
      </c>
      <c r="C27" s="84" t="s">
        <v>536</v>
      </c>
      <c r="D27" s="85">
        <v>1981</v>
      </c>
      <c r="E27" s="85" t="s">
        <v>216</v>
      </c>
      <c r="F27" s="86">
        <v>10</v>
      </c>
      <c r="G27" s="87" t="s">
        <v>370</v>
      </c>
      <c r="H27" s="88" t="s">
        <v>370</v>
      </c>
      <c r="I27" s="89" t="s">
        <v>370</v>
      </c>
      <c r="J27" s="106">
        <v>6</v>
      </c>
      <c r="K27" s="90" t="s">
        <v>370</v>
      </c>
      <c r="L27" s="91" t="s">
        <v>370</v>
      </c>
      <c r="M27" s="92" t="s">
        <v>370</v>
      </c>
      <c r="N27" s="90"/>
      <c r="O27" s="91"/>
      <c r="P27" s="92"/>
      <c r="Q27" s="93">
        <v>16</v>
      </c>
      <c r="R27" s="94">
        <v>16</v>
      </c>
    </row>
    <row r="28" spans="1:18" x14ac:dyDescent="0.25">
      <c r="A28" s="96">
        <v>23</v>
      </c>
      <c r="B28" s="83" t="s">
        <v>156</v>
      </c>
      <c r="C28" s="84" t="s">
        <v>459</v>
      </c>
      <c r="D28" s="85">
        <v>1973</v>
      </c>
      <c r="E28" s="85" t="s">
        <v>158</v>
      </c>
      <c r="F28" s="86" t="s">
        <v>370</v>
      </c>
      <c r="G28" s="87" t="s">
        <v>370</v>
      </c>
      <c r="H28" s="88">
        <v>16</v>
      </c>
      <c r="I28" s="89" t="s">
        <v>370</v>
      </c>
      <c r="J28" s="106" t="s">
        <v>370</v>
      </c>
      <c r="K28" s="90" t="s">
        <v>370</v>
      </c>
      <c r="L28" s="91" t="s">
        <v>370</v>
      </c>
      <c r="M28" s="92" t="s">
        <v>370</v>
      </c>
      <c r="N28" s="90"/>
      <c r="O28" s="91"/>
      <c r="P28" s="92"/>
      <c r="Q28" s="93">
        <v>16</v>
      </c>
      <c r="R28" s="94">
        <v>16</v>
      </c>
    </row>
    <row r="29" spans="1:18" x14ac:dyDescent="0.25">
      <c r="A29" s="96">
        <v>28</v>
      </c>
      <c r="B29" s="83" t="s">
        <v>487</v>
      </c>
      <c r="C29" s="84" t="s">
        <v>537</v>
      </c>
      <c r="D29" s="85">
        <v>1995</v>
      </c>
      <c r="E29" s="85" t="s">
        <v>480</v>
      </c>
      <c r="F29" s="86" t="s">
        <v>370</v>
      </c>
      <c r="G29" s="87" t="s">
        <v>370</v>
      </c>
      <c r="H29" s="88" t="s">
        <v>370</v>
      </c>
      <c r="I29" s="89" t="s">
        <v>370</v>
      </c>
      <c r="J29" s="106" t="s">
        <v>370</v>
      </c>
      <c r="K29" s="90" t="s">
        <v>370</v>
      </c>
      <c r="L29" s="91">
        <v>15</v>
      </c>
      <c r="M29" s="92" t="s">
        <v>370</v>
      </c>
      <c r="N29" s="90"/>
      <c r="O29" s="91"/>
      <c r="P29" s="92"/>
      <c r="Q29" s="93">
        <v>15</v>
      </c>
      <c r="R29" s="94">
        <v>15</v>
      </c>
    </row>
    <row r="30" spans="1:18" x14ac:dyDescent="0.25">
      <c r="A30" s="96">
        <v>28</v>
      </c>
      <c r="B30" s="83" t="s">
        <v>205</v>
      </c>
      <c r="C30" s="84" t="s">
        <v>460</v>
      </c>
      <c r="D30" s="85">
        <v>1973</v>
      </c>
      <c r="E30" s="85" t="s">
        <v>206</v>
      </c>
      <c r="F30" s="86" t="s">
        <v>370</v>
      </c>
      <c r="G30" s="87" t="s">
        <v>370</v>
      </c>
      <c r="H30" s="88" t="s">
        <v>370</v>
      </c>
      <c r="I30" s="89" t="s">
        <v>370</v>
      </c>
      <c r="J30" s="106">
        <v>15</v>
      </c>
      <c r="K30" s="90" t="s">
        <v>370</v>
      </c>
      <c r="L30" s="91" t="s">
        <v>370</v>
      </c>
      <c r="M30" s="92" t="s">
        <v>370</v>
      </c>
      <c r="N30" s="90"/>
      <c r="O30" s="91"/>
      <c r="P30" s="92"/>
      <c r="Q30" s="93">
        <v>15</v>
      </c>
      <c r="R30" s="94">
        <v>15</v>
      </c>
    </row>
    <row r="31" spans="1:18" x14ac:dyDescent="0.25">
      <c r="A31" s="96">
        <v>28</v>
      </c>
      <c r="B31" s="83" t="s">
        <v>162</v>
      </c>
      <c r="C31" s="84" t="s">
        <v>461</v>
      </c>
      <c r="D31" s="85">
        <v>0</v>
      </c>
      <c r="E31" s="85" t="s">
        <v>34</v>
      </c>
      <c r="F31" s="86" t="s">
        <v>370</v>
      </c>
      <c r="G31" s="87" t="s">
        <v>370</v>
      </c>
      <c r="H31" s="88">
        <v>15</v>
      </c>
      <c r="I31" s="89" t="s">
        <v>370</v>
      </c>
      <c r="J31" s="106" t="s">
        <v>370</v>
      </c>
      <c r="K31" s="90" t="s">
        <v>370</v>
      </c>
      <c r="L31" s="91" t="s">
        <v>370</v>
      </c>
      <c r="M31" s="92" t="s">
        <v>370</v>
      </c>
      <c r="N31" s="90"/>
      <c r="O31" s="91"/>
      <c r="P31" s="92"/>
      <c r="Q31" s="93">
        <v>15</v>
      </c>
      <c r="R31" s="94">
        <v>15</v>
      </c>
    </row>
    <row r="32" spans="1:18" x14ac:dyDescent="0.25">
      <c r="A32" s="96">
        <v>31</v>
      </c>
      <c r="B32" s="83" t="s">
        <v>488</v>
      </c>
      <c r="C32" s="84" t="s">
        <v>538</v>
      </c>
      <c r="D32" s="85">
        <v>1992</v>
      </c>
      <c r="E32" s="85" t="s">
        <v>489</v>
      </c>
      <c r="F32" s="86" t="s">
        <v>370</v>
      </c>
      <c r="G32" s="87" t="s">
        <v>370</v>
      </c>
      <c r="H32" s="88" t="s">
        <v>370</v>
      </c>
      <c r="I32" s="89" t="s">
        <v>370</v>
      </c>
      <c r="J32" s="106" t="s">
        <v>370</v>
      </c>
      <c r="K32" s="90" t="s">
        <v>370</v>
      </c>
      <c r="L32" s="91">
        <v>14</v>
      </c>
      <c r="M32" s="92" t="s">
        <v>370</v>
      </c>
      <c r="N32" s="90"/>
      <c r="O32" s="91"/>
      <c r="P32" s="92"/>
      <c r="Q32" s="93">
        <v>14</v>
      </c>
      <c r="R32" s="94">
        <v>14</v>
      </c>
    </row>
    <row r="33" spans="1:18" x14ac:dyDescent="0.25">
      <c r="A33" s="96">
        <v>31</v>
      </c>
      <c r="B33" s="83" t="s">
        <v>207</v>
      </c>
      <c r="C33" s="84" t="s">
        <v>462</v>
      </c>
      <c r="D33" s="85">
        <v>1993</v>
      </c>
      <c r="E33" s="85" t="s">
        <v>208</v>
      </c>
      <c r="F33" s="86" t="s">
        <v>370</v>
      </c>
      <c r="G33" s="87" t="s">
        <v>370</v>
      </c>
      <c r="H33" s="88" t="s">
        <v>370</v>
      </c>
      <c r="I33" s="89" t="s">
        <v>370</v>
      </c>
      <c r="J33" s="106">
        <v>14</v>
      </c>
      <c r="K33" s="90" t="s">
        <v>370</v>
      </c>
      <c r="L33" s="91" t="s">
        <v>370</v>
      </c>
      <c r="M33" s="92" t="s">
        <v>370</v>
      </c>
      <c r="N33" s="90"/>
      <c r="O33" s="91"/>
      <c r="P33" s="92"/>
      <c r="Q33" s="93">
        <v>14</v>
      </c>
      <c r="R33" s="94">
        <v>14</v>
      </c>
    </row>
    <row r="34" spans="1:18" x14ac:dyDescent="0.25">
      <c r="A34" s="96">
        <v>33</v>
      </c>
      <c r="B34" s="83" t="s">
        <v>490</v>
      </c>
      <c r="C34" s="84" t="s">
        <v>539</v>
      </c>
      <c r="D34" s="85">
        <v>1996</v>
      </c>
      <c r="E34" s="85" t="s">
        <v>480</v>
      </c>
      <c r="F34" s="86" t="s">
        <v>370</v>
      </c>
      <c r="G34" s="87" t="s">
        <v>370</v>
      </c>
      <c r="H34" s="88" t="s">
        <v>370</v>
      </c>
      <c r="I34" s="89" t="s">
        <v>370</v>
      </c>
      <c r="J34" s="106" t="s">
        <v>370</v>
      </c>
      <c r="K34" s="90" t="s">
        <v>370</v>
      </c>
      <c r="L34" s="91">
        <v>13</v>
      </c>
      <c r="M34" s="92" t="s">
        <v>370</v>
      </c>
      <c r="N34" s="90"/>
      <c r="O34" s="91"/>
      <c r="P34" s="92"/>
      <c r="Q34" s="93">
        <v>13</v>
      </c>
      <c r="R34" s="94">
        <v>13</v>
      </c>
    </row>
    <row r="35" spans="1:18" x14ac:dyDescent="0.25">
      <c r="A35" s="96">
        <v>33</v>
      </c>
      <c r="B35" s="83" t="s">
        <v>141</v>
      </c>
      <c r="C35" s="84" t="s">
        <v>463</v>
      </c>
      <c r="D35" s="85">
        <v>1984</v>
      </c>
      <c r="E35" s="85" t="s">
        <v>63</v>
      </c>
      <c r="F35" s="86">
        <v>13</v>
      </c>
      <c r="G35" s="87" t="s">
        <v>370</v>
      </c>
      <c r="H35" s="88" t="s">
        <v>370</v>
      </c>
      <c r="I35" s="89" t="s">
        <v>370</v>
      </c>
      <c r="J35" s="106" t="s">
        <v>370</v>
      </c>
      <c r="K35" s="90" t="s">
        <v>370</v>
      </c>
      <c r="L35" s="91" t="s">
        <v>370</v>
      </c>
      <c r="M35" s="92" t="s">
        <v>370</v>
      </c>
      <c r="N35" s="90"/>
      <c r="O35" s="91"/>
      <c r="P35" s="92"/>
      <c r="Q35" s="93">
        <v>13</v>
      </c>
      <c r="R35" s="94">
        <v>13</v>
      </c>
    </row>
    <row r="36" spans="1:18" x14ac:dyDescent="0.25">
      <c r="A36" s="96">
        <v>35</v>
      </c>
      <c r="B36" s="83" t="s">
        <v>142</v>
      </c>
      <c r="C36" s="84" t="s">
        <v>464</v>
      </c>
      <c r="D36" s="85">
        <v>1973</v>
      </c>
      <c r="E36" s="85" t="s">
        <v>64</v>
      </c>
      <c r="F36" s="86">
        <v>12</v>
      </c>
      <c r="G36" s="87" t="s">
        <v>370</v>
      </c>
      <c r="H36" s="88" t="s">
        <v>370</v>
      </c>
      <c r="I36" s="89" t="s">
        <v>370</v>
      </c>
      <c r="J36" s="106" t="s">
        <v>370</v>
      </c>
      <c r="K36" s="90" t="s">
        <v>370</v>
      </c>
      <c r="L36" s="91" t="s">
        <v>370</v>
      </c>
      <c r="M36" s="92" t="s">
        <v>370</v>
      </c>
      <c r="N36" s="90"/>
      <c r="O36" s="91"/>
      <c r="P36" s="92"/>
      <c r="Q36" s="93">
        <v>12</v>
      </c>
      <c r="R36" s="94">
        <v>12</v>
      </c>
    </row>
    <row r="37" spans="1:18" x14ac:dyDescent="0.25">
      <c r="A37" s="96">
        <v>35</v>
      </c>
      <c r="B37" s="83" t="s">
        <v>491</v>
      </c>
      <c r="C37" s="84" t="s">
        <v>540</v>
      </c>
      <c r="D37" s="85">
        <v>1990</v>
      </c>
      <c r="E37" s="85" t="s">
        <v>492</v>
      </c>
      <c r="F37" s="86" t="s">
        <v>370</v>
      </c>
      <c r="G37" s="87" t="s">
        <v>370</v>
      </c>
      <c r="H37" s="88" t="s">
        <v>370</v>
      </c>
      <c r="I37" s="89" t="s">
        <v>370</v>
      </c>
      <c r="J37" s="106" t="s">
        <v>370</v>
      </c>
      <c r="K37" s="90" t="s">
        <v>370</v>
      </c>
      <c r="L37" s="91">
        <v>12</v>
      </c>
      <c r="M37" s="92" t="s">
        <v>370</v>
      </c>
      <c r="N37" s="90"/>
      <c r="O37" s="91"/>
      <c r="P37" s="92"/>
      <c r="Q37" s="93">
        <v>12</v>
      </c>
      <c r="R37" s="94">
        <v>12</v>
      </c>
    </row>
    <row r="38" spans="1:18" x14ac:dyDescent="0.25">
      <c r="A38" s="96">
        <v>37</v>
      </c>
      <c r="B38" s="83" t="s">
        <v>493</v>
      </c>
      <c r="C38" s="84" t="s">
        <v>541</v>
      </c>
      <c r="D38" s="85">
        <v>1983</v>
      </c>
      <c r="E38" s="85" t="s">
        <v>494</v>
      </c>
      <c r="F38" s="86" t="s">
        <v>370</v>
      </c>
      <c r="G38" s="87" t="s">
        <v>370</v>
      </c>
      <c r="H38" s="88" t="s">
        <v>370</v>
      </c>
      <c r="I38" s="89" t="s">
        <v>370</v>
      </c>
      <c r="J38" s="106" t="s">
        <v>370</v>
      </c>
      <c r="K38" s="90" t="s">
        <v>370</v>
      </c>
      <c r="L38" s="91">
        <v>11</v>
      </c>
      <c r="M38" s="92" t="s">
        <v>370</v>
      </c>
      <c r="N38" s="90"/>
      <c r="O38" s="91"/>
      <c r="P38" s="92"/>
      <c r="Q38" s="93">
        <v>11</v>
      </c>
      <c r="R38" s="94">
        <v>11</v>
      </c>
    </row>
    <row r="39" spans="1:18" x14ac:dyDescent="0.25">
      <c r="A39" s="96">
        <v>37</v>
      </c>
      <c r="B39" s="83" t="s">
        <v>137</v>
      </c>
      <c r="C39" s="84" t="s">
        <v>465</v>
      </c>
      <c r="D39" s="85">
        <v>1979</v>
      </c>
      <c r="E39" s="85" t="s">
        <v>65</v>
      </c>
      <c r="F39" s="86">
        <v>11</v>
      </c>
      <c r="G39" s="87" t="s">
        <v>370</v>
      </c>
      <c r="H39" s="88" t="s">
        <v>370</v>
      </c>
      <c r="I39" s="89" t="s">
        <v>370</v>
      </c>
      <c r="J39" s="106" t="s">
        <v>370</v>
      </c>
      <c r="K39" s="90" t="s">
        <v>370</v>
      </c>
      <c r="L39" s="91" t="s">
        <v>370</v>
      </c>
      <c r="M39" s="92" t="s">
        <v>370</v>
      </c>
      <c r="N39" s="90"/>
      <c r="O39" s="91"/>
      <c r="P39" s="92"/>
      <c r="Q39" s="93">
        <v>11</v>
      </c>
      <c r="R39" s="94">
        <v>11</v>
      </c>
    </row>
    <row r="40" spans="1:18" x14ac:dyDescent="0.25">
      <c r="A40" s="96">
        <v>37</v>
      </c>
      <c r="B40" s="83" t="s">
        <v>574</v>
      </c>
      <c r="C40" s="84" t="s">
        <v>632</v>
      </c>
      <c r="D40" s="85">
        <v>1986</v>
      </c>
      <c r="E40" s="85" t="s">
        <v>575</v>
      </c>
      <c r="F40" s="86" t="s">
        <v>370</v>
      </c>
      <c r="G40" s="87" t="s">
        <v>370</v>
      </c>
      <c r="H40" s="88" t="s">
        <v>370</v>
      </c>
      <c r="I40" s="89" t="s">
        <v>370</v>
      </c>
      <c r="J40" s="106" t="s">
        <v>370</v>
      </c>
      <c r="K40" s="90" t="s">
        <v>370</v>
      </c>
      <c r="L40" s="91" t="s">
        <v>370</v>
      </c>
      <c r="M40" s="92">
        <v>11</v>
      </c>
      <c r="N40" s="90"/>
      <c r="O40" s="91"/>
      <c r="P40" s="92"/>
      <c r="Q40" s="93">
        <v>11</v>
      </c>
      <c r="R40" s="94">
        <v>11</v>
      </c>
    </row>
    <row r="41" spans="1:18" x14ac:dyDescent="0.25">
      <c r="A41" s="96">
        <v>40</v>
      </c>
      <c r="B41" s="83" t="s">
        <v>351</v>
      </c>
      <c r="C41" s="84" t="s">
        <v>466</v>
      </c>
      <c r="D41" s="85">
        <v>1982</v>
      </c>
      <c r="E41" s="85" t="s">
        <v>213</v>
      </c>
      <c r="F41" s="86" t="s">
        <v>370</v>
      </c>
      <c r="G41" s="87" t="s">
        <v>370</v>
      </c>
      <c r="H41" s="88" t="s">
        <v>370</v>
      </c>
      <c r="I41" s="89" t="s">
        <v>370</v>
      </c>
      <c r="J41" s="106">
        <v>10</v>
      </c>
      <c r="K41" s="90" t="s">
        <v>370</v>
      </c>
      <c r="L41" s="91" t="s">
        <v>370</v>
      </c>
      <c r="M41" s="92" t="s">
        <v>370</v>
      </c>
      <c r="N41" s="90"/>
      <c r="O41" s="91"/>
      <c r="P41" s="92"/>
      <c r="Q41" s="93">
        <v>10</v>
      </c>
      <c r="R41" s="94">
        <v>10</v>
      </c>
    </row>
    <row r="42" spans="1:18" x14ac:dyDescent="0.25">
      <c r="A42" s="96">
        <v>40</v>
      </c>
      <c r="B42" s="83" t="s">
        <v>495</v>
      </c>
      <c r="C42" s="84" t="s">
        <v>542</v>
      </c>
      <c r="D42" s="85">
        <v>1973</v>
      </c>
      <c r="E42" s="85" t="s">
        <v>485</v>
      </c>
      <c r="F42" s="86" t="s">
        <v>370</v>
      </c>
      <c r="G42" s="87" t="s">
        <v>370</v>
      </c>
      <c r="H42" s="88" t="s">
        <v>370</v>
      </c>
      <c r="I42" s="89" t="s">
        <v>370</v>
      </c>
      <c r="J42" s="106" t="s">
        <v>370</v>
      </c>
      <c r="K42" s="90" t="s">
        <v>370</v>
      </c>
      <c r="L42" s="91">
        <v>10</v>
      </c>
      <c r="M42" s="92" t="s">
        <v>370</v>
      </c>
      <c r="N42" s="90"/>
      <c r="O42" s="91"/>
      <c r="P42" s="92"/>
      <c r="Q42" s="93">
        <v>10</v>
      </c>
      <c r="R42" s="94">
        <v>10</v>
      </c>
    </row>
    <row r="43" spans="1:18" x14ac:dyDescent="0.25">
      <c r="A43" s="96">
        <v>40</v>
      </c>
      <c r="B43" s="83" t="s">
        <v>576</v>
      </c>
      <c r="C43" s="84" t="s">
        <v>633</v>
      </c>
      <c r="D43" s="85">
        <v>1981</v>
      </c>
      <c r="E43" s="85" t="s">
        <v>573</v>
      </c>
      <c r="F43" s="86" t="s">
        <v>370</v>
      </c>
      <c r="G43" s="87" t="s">
        <v>370</v>
      </c>
      <c r="H43" s="88" t="s">
        <v>370</v>
      </c>
      <c r="I43" s="89" t="s">
        <v>370</v>
      </c>
      <c r="J43" s="106" t="s">
        <v>370</v>
      </c>
      <c r="K43" s="90" t="s">
        <v>370</v>
      </c>
      <c r="L43" s="91" t="s">
        <v>370</v>
      </c>
      <c r="M43" s="92">
        <v>10</v>
      </c>
      <c r="N43" s="90"/>
      <c r="O43" s="91"/>
      <c r="P43" s="92"/>
      <c r="Q43" s="93">
        <v>10</v>
      </c>
      <c r="R43" s="94">
        <v>10</v>
      </c>
    </row>
    <row r="44" spans="1:18" x14ac:dyDescent="0.25">
      <c r="A44" s="96">
        <v>43</v>
      </c>
      <c r="B44" s="83" t="s">
        <v>145</v>
      </c>
      <c r="C44" s="84" t="s">
        <v>467</v>
      </c>
      <c r="D44" s="85">
        <v>1987</v>
      </c>
      <c r="E44" s="85" t="s">
        <v>70</v>
      </c>
      <c r="F44" s="86">
        <v>4</v>
      </c>
      <c r="G44" s="87" t="s">
        <v>370</v>
      </c>
      <c r="H44" s="88" t="s">
        <v>370</v>
      </c>
      <c r="I44" s="89" t="s">
        <v>370</v>
      </c>
      <c r="J44" s="106">
        <v>5</v>
      </c>
      <c r="K44" s="90" t="s">
        <v>370</v>
      </c>
      <c r="L44" s="91" t="s">
        <v>370</v>
      </c>
      <c r="M44" s="92" t="s">
        <v>370</v>
      </c>
      <c r="N44" s="90"/>
      <c r="O44" s="91"/>
      <c r="P44" s="92"/>
      <c r="Q44" s="93">
        <v>9</v>
      </c>
      <c r="R44" s="94">
        <v>9</v>
      </c>
    </row>
    <row r="45" spans="1:18" x14ac:dyDescent="0.25">
      <c r="A45" s="96">
        <v>43</v>
      </c>
      <c r="B45" s="83" t="s">
        <v>138</v>
      </c>
      <c r="C45" s="84" t="s">
        <v>468</v>
      </c>
      <c r="D45" s="85">
        <v>1976</v>
      </c>
      <c r="E45" s="85" t="s">
        <v>64</v>
      </c>
      <c r="F45" s="86">
        <v>9</v>
      </c>
      <c r="G45" s="87" t="s">
        <v>370</v>
      </c>
      <c r="H45" s="88" t="s">
        <v>370</v>
      </c>
      <c r="I45" s="89" t="s">
        <v>370</v>
      </c>
      <c r="J45" s="106" t="s">
        <v>370</v>
      </c>
      <c r="K45" s="90" t="s">
        <v>370</v>
      </c>
      <c r="L45" s="91" t="s">
        <v>370</v>
      </c>
      <c r="M45" s="92" t="s">
        <v>370</v>
      </c>
      <c r="N45" s="90"/>
      <c r="O45" s="91"/>
      <c r="P45" s="92"/>
      <c r="Q45" s="93">
        <v>9</v>
      </c>
      <c r="R45" s="94">
        <v>9</v>
      </c>
    </row>
    <row r="46" spans="1:18" x14ac:dyDescent="0.25">
      <c r="A46" s="96">
        <v>43</v>
      </c>
      <c r="B46" s="83" t="s">
        <v>496</v>
      </c>
      <c r="C46" s="84" t="s">
        <v>543</v>
      </c>
      <c r="D46" s="85">
        <v>1981</v>
      </c>
      <c r="E46" s="85" t="s">
        <v>497</v>
      </c>
      <c r="F46" s="86" t="s">
        <v>370</v>
      </c>
      <c r="G46" s="87" t="s">
        <v>370</v>
      </c>
      <c r="H46" s="88" t="s">
        <v>370</v>
      </c>
      <c r="I46" s="89" t="s">
        <v>370</v>
      </c>
      <c r="J46" s="106" t="s">
        <v>370</v>
      </c>
      <c r="K46" s="90" t="s">
        <v>370</v>
      </c>
      <c r="L46" s="91">
        <v>9</v>
      </c>
      <c r="M46" s="92" t="s">
        <v>370</v>
      </c>
      <c r="N46" s="90"/>
      <c r="O46" s="91"/>
      <c r="P46" s="92"/>
      <c r="Q46" s="93">
        <v>9</v>
      </c>
      <c r="R46" s="94">
        <v>9</v>
      </c>
    </row>
    <row r="47" spans="1:18" x14ac:dyDescent="0.25">
      <c r="A47" s="96">
        <v>43</v>
      </c>
      <c r="B47" s="83" t="s">
        <v>577</v>
      </c>
      <c r="C47" s="84" t="s">
        <v>634</v>
      </c>
      <c r="D47" s="85">
        <v>1973</v>
      </c>
      <c r="E47" s="85" t="s">
        <v>278</v>
      </c>
      <c r="F47" s="86" t="s">
        <v>370</v>
      </c>
      <c r="G47" s="87" t="s">
        <v>370</v>
      </c>
      <c r="H47" s="88" t="s">
        <v>370</v>
      </c>
      <c r="I47" s="89" t="s">
        <v>370</v>
      </c>
      <c r="J47" s="106" t="s">
        <v>370</v>
      </c>
      <c r="K47" s="90" t="s">
        <v>370</v>
      </c>
      <c r="L47" s="91" t="s">
        <v>370</v>
      </c>
      <c r="M47" s="92">
        <v>9</v>
      </c>
      <c r="N47" s="90"/>
      <c r="O47" s="91"/>
      <c r="P47" s="92"/>
      <c r="Q47" s="93">
        <v>9</v>
      </c>
      <c r="R47" s="94">
        <v>9</v>
      </c>
    </row>
    <row r="48" spans="1:18" x14ac:dyDescent="0.25">
      <c r="A48" s="96">
        <v>47</v>
      </c>
      <c r="B48" s="83" t="s">
        <v>214</v>
      </c>
      <c r="C48" s="84" t="s">
        <v>469</v>
      </c>
      <c r="D48" s="85">
        <v>1973</v>
      </c>
      <c r="E48" s="85" t="s">
        <v>215</v>
      </c>
      <c r="F48" s="86" t="s">
        <v>370</v>
      </c>
      <c r="G48" s="87" t="s">
        <v>370</v>
      </c>
      <c r="H48" s="88" t="s">
        <v>370</v>
      </c>
      <c r="I48" s="89" t="s">
        <v>370</v>
      </c>
      <c r="J48" s="106">
        <v>8</v>
      </c>
      <c r="K48" s="90" t="s">
        <v>370</v>
      </c>
      <c r="L48" s="91" t="s">
        <v>370</v>
      </c>
      <c r="M48" s="92" t="s">
        <v>370</v>
      </c>
      <c r="N48" s="90"/>
      <c r="O48" s="91"/>
      <c r="P48" s="92"/>
      <c r="Q48" s="93">
        <v>8</v>
      </c>
      <c r="R48" s="94">
        <v>8</v>
      </c>
    </row>
    <row r="49" spans="1:18" x14ac:dyDescent="0.25">
      <c r="A49" s="96">
        <v>47</v>
      </c>
      <c r="B49" s="83" t="s">
        <v>356</v>
      </c>
      <c r="C49" s="84" t="s">
        <v>470</v>
      </c>
      <c r="D49" s="85">
        <v>1974</v>
      </c>
      <c r="E49" s="85" t="s">
        <v>67</v>
      </c>
      <c r="F49" s="86">
        <v>8</v>
      </c>
      <c r="G49" s="87" t="s">
        <v>370</v>
      </c>
      <c r="H49" s="88" t="s">
        <v>370</v>
      </c>
      <c r="I49" s="89" t="s">
        <v>370</v>
      </c>
      <c r="J49" s="106" t="s">
        <v>370</v>
      </c>
      <c r="K49" s="90" t="s">
        <v>370</v>
      </c>
      <c r="L49" s="91" t="s">
        <v>370</v>
      </c>
      <c r="M49" s="92" t="s">
        <v>370</v>
      </c>
      <c r="N49" s="90"/>
      <c r="O49" s="91"/>
      <c r="P49" s="92"/>
      <c r="Q49" s="93">
        <v>8</v>
      </c>
      <c r="R49" s="94">
        <v>8</v>
      </c>
    </row>
    <row r="50" spans="1:18" x14ac:dyDescent="0.25">
      <c r="A50" s="96">
        <v>47</v>
      </c>
      <c r="B50" s="83" t="s">
        <v>234</v>
      </c>
      <c r="C50" s="84" t="s">
        <v>544</v>
      </c>
      <c r="D50" s="85">
        <v>1979</v>
      </c>
      <c r="E50" s="85" t="s">
        <v>100</v>
      </c>
      <c r="F50" s="86" t="s">
        <v>370</v>
      </c>
      <c r="G50" s="87" t="s">
        <v>370</v>
      </c>
      <c r="H50" s="88" t="s">
        <v>370</v>
      </c>
      <c r="I50" s="89" t="s">
        <v>370</v>
      </c>
      <c r="J50" s="106" t="s">
        <v>370</v>
      </c>
      <c r="K50" s="90" t="s">
        <v>370</v>
      </c>
      <c r="L50" s="91">
        <v>8</v>
      </c>
      <c r="M50" s="92" t="s">
        <v>370</v>
      </c>
      <c r="N50" s="90"/>
      <c r="O50" s="91"/>
      <c r="P50" s="92"/>
      <c r="Q50" s="93">
        <v>8</v>
      </c>
      <c r="R50" s="94">
        <v>8</v>
      </c>
    </row>
    <row r="51" spans="1:18" x14ac:dyDescent="0.25">
      <c r="A51" s="96">
        <v>47</v>
      </c>
      <c r="B51" s="83" t="s">
        <v>578</v>
      </c>
      <c r="C51" s="84" t="s">
        <v>635</v>
      </c>
      <c r="D51" s="85">
        <v>1976</v>
      </c>
      <c r="E51" s="85" t="s">
        <v>579</v>
      </c>
      <c r="F51" s="86" t="s">
        <v>370</v>
      </c>
      <c r="G51" s="87" t="s">
        <v>370</v>
      </c>
      <c r="H51" s="88" t="s">
        <v>370</v>
      </c>
      <c r="I51" s="89" t="s">
        <v>370</v>
      </c>
      <c r="J51" s="106" t="s">
        <v>370</v>
      </c>
      <c r="K51" s="90" t="s">
        <v>370</v>
      </c>
      <c r="L51" s="91" t="s">
        <v>370</v>
      </c>
      <c r="M51" s="92">
        <v>8</v>
      </c>
      <c r="N51" s="90"/>
      <c r="O51" s="91"/>
      <c r="P51" s="92"/>
      <c r="Q51" s="93">
        <v>8</v>
      </c>
      <c r="R51" s="94">
        <v>8</v>
      </c>
    </row>
    <row r="52" spans="1:18" x14ac:dyDescent="0.25">
      <c r="A52" s="96">
        <v>51</v>
      </c>
      <c r="B52" s="83" t="s">
        <v>499</v>
      </c>
      <c r="C52" s="84" t="s">
        <v>545</v>
      </c>
      <c r="D52" s="85">
        <v>1976</v>
      </c>
      <c r="E52" s="85" t="s">
        <v>500</v>
      </c>
      <c r="F52" s="86" t="s">
        <v>370</v>
      </c>
      <c r="G52" s="87" t="s">
        <v>370</v>
      </c>
      <c r="H52" s="88" t="s">
        <v>370</v>
      </c>
      <c r="I52" s="89" t="s">
        <v>370</v>
      </c>
      <c r="J52" s="106" t="s">
        <v>370</v>
      </c>
      <c r="K52" s="90" t="s">
        <v>370</v>
      </c>
      <c r="L52" s="91">
        <v>7</v>
      </c>
      <c r="M52" s="92" t="s">
        <v>370</v>
      </c>
      <c r="N52" s="90"/>
      <c r="O52" s="91"/>
      <c r="P52" s="92"/>
      <c r="Q52" s="93">
        <v>7</v>
      </c>
      <c r="R52" s="94">
        <v>7</v>
      </c>
    </row>
    <row r="53" spans="1:18" x14ac:dyDescent="0.25">
      <c r="A53" s="96">
        <v>52</v>
      </c>
      <c r="B53" s="83" t="s">
        <v>144</v>
      </c>
      <c r="C53" s="84" t="s">
        <v>471</v>
      </c>
      <c r="D53" s="85">
        <v>1976</v>
      </c>
      <c r="E53" s="85" t="s">
        <v>68</v>
      </c>
      <c r="F53" s="86">
        <v>6</v>
      </c>
      <c r="G53" s="87" t="s">
        <v>370</v>
      </c>
      <c r="H53" s="88" t="s">
        <v>370</v>
      </c>
      <c r="I53" s="89" t="s">
        <v>370</v>
      </c>
      <c r="J53" s="106" t="s">
        <v>370</v>
      </c>
      <c r="K53" s="90" t="s">
        <v>370</v>
      </c>
      <c r="L53" s="91" t="s">
        <v>370</v>
      </c>
      <c r="M53" s="92" t="s">
        <v>370</v>
      </c>
      <c r="N53" s="90"/>
      <c r="O53" s="91"/>
      <c r="P53" s="92"/>
      <c r="Q53" s="93">
        <v>6</v>
      </c>
      <c r="R53" s="94">
        <v>6</v>
      </c>
    </row>
    <row r="54" spans="1:18" x14ac:dyDescent="0.25">
      <c r="A54" s="96">
        <v>52</v>
      </c>
      <c r="B54" s="83" t="s">
        <v>580</v>
      </c>
      <c r="C54" s="84" t="s">
        <v>636</v>
      </c>
      <c r="D54" s="85">
        <v>1997</v>
      </c>
      <c r="E54" s="85" t="s">
        <v>581</v>
      </c>
      <c r="F54" s="86" t="s">
        <v>370</v>
      </c>
      <c r="G54" s="87" t="s">
        <v>370</v>
      </c>
      <c r="H54" s="88" t="s">
        <v>370</v>
      </c>
      <c r="I54" s="89" t="s">
        <v>370</v>
      </c>
      <c r="J54" s="106" t="s">
        <v>370</v>
      </c>
      <c r="K54" s="90" t="s">
        <v>370</v>
      </c>
      <c r="L54" s="91" t="s">
        <v>370</v>
      </c>
      <c r="M54" s="92">
        <v>6</v>
      </c>
      <c r="N54" s="90"/>
      <c r="O54" s="91"/>
      <c r="P54" s="92"/>
      <c r="Q54" s="93">
        <v>6</v>
      </c>
      <c r="R54" s="94">
        <v>6</v>
      </c>
    </row>
    <row r="55" spans="1:18" x14ac:dyDescent="0.25">
      <c r="A55" s="96">
        <v>54</v>
      </c>
      <c r="B55" s="83" t="s">
        <v>504</v>
      </c>
      <c r="C55" s="84" t="s">
        <v>546</v>
      </c>
      <c r="D55" s="85">
        <v>1989</v>
      </c>
      <c r="E55" s="85" t="s">
        <v>505</v>
      </c>
      <c r="F55" s="86" t="s">
        <v>370</v>
      </c>
      <c r="G55" s="87" t="s">
        <v>370</v>
      </c>
      <c r="H55" s="88" t="s">
        <v>370</v>
      </c>
      <c r="I55" s="89" t="s">
        <v>370</v>
      </c>
      <c r="J55" s="106" t="s">
        <v>370</v>
      </c>
      <c r="K55" s="90" t="s">
        <v>370</v>
      </c>
      <c r="L55" s="91">
        <v>5</v>
      </c>
      <c r="M55" s="92" t="s">
        <v>370</v>
      </c>
      <c r="N55" s="90"/>
      <c r="O55" s="91"/>
      <c r="P55" s="92"/>
      <c r="Q55" s="93">
        <v>5</v>
      </c>
      <c r="R55" s="94">
        <v>5</v>
      </c>
    </row>
    <row r="56" spans="1:18" x14ac:dyDescent="0.25">
      <c r="A56" s="96">
        <v>54</v>
      </c>
      <c r="B56" s="83" t="s">
        <v>582</v>
      </c>
      <c r="C56" s="84" t="s">
        <v>637</v>
      </c>
      <c r="D56" s="85">
        <v>1973</v>
      </c>
      <c r="E56" s="85" t="s">
        <v>583</v>
      </c>
      <c r="F56" s="86" t="s">
        <v>370</v>
      </c>
      <c r="G56" s="87" t="s">
        <v>370</v>
      </c>
      <c r="H56" s="88" t="s">
        <v>370</v>
      </c>
      <c r="I56" s="89" t="s">
        <v>370</v>
      </c>
      <c r="J56" s="106" t="s">
        <v>370</v>
      </c>
      <c r="K56" s="90" t="s">
        <v>370</v>
      </c>
      <c r="L56" s="91" t="s">
        <v>370</v>
      </c>
      <c r="M56" s="92">
        <v>5</v>
      </c>
      <c r="N56" s="90"/>
      <c r="O56" s="91"/>
      <c r="P56" s="92"/>
      <c r="Q56" s="93">
        <v>5</v>
      </c>
      <c r="R56" s="94">
        <v>5</v>
      </c>
    </row>
    <row r="57" spans="1:18" x14ac:dyDescent="0.25">
      <c r="A57" s="96">
        <v>56</v>
      </c>
      <c r="B57" s="83" t="s">
        <v>508</v>
      </c>
      <c r="C57" s="84" t="s">
        <v>547</v>
      </c>
      <c r="D57" s="85">
        <v>1976</v>
      </c>
      <c r="E57" s="85" t="s">
        <v>509</v>
      </c>
      <c r="F57" s="86" t="s">
        <v>370</v>
      </c>
      <c r="G57" s="87" t="s">
        <v>370</v>
      </c>
      <c r="H57" s="88" t="s">
        <v>370</v>
      </c>
      <c r="I57" s="89" t="s">
        <v>370</v>
      </c>
      <c r="J57" s="106" t="s">
        <v>370</v>
      </c>
      <c r="K57" s="90" t="s">
        <v>370</v>
      </c>
      <c r="L57" s="91">
        <v>4</v>
      </c>
      <c r="M57" s="92" t="s">
        <v>370</v>
      </c>
      <c r="N57" s="90"/>
      <c r="O57" s="91"/>
      <c r="P57" s="92"/>
      <c r="Q57" s="93">
        <v>4</v>
      </c>
      <c r="R57" s="94">
        <v>4</v>
      </c>
    </row>
    <row r="58" spans="1:18" x14ac:dyDescent="0.25">
      <c r="A58" s="96">
        <v>56</v>
      </c>
      <c r="B58" s="83" t="s">
        <v>147</v>
      </c>
      <c r="C58" s="84" t="s">
        <v>458</v>
      </c>
      <c r="D58" s="85">
        <v>1979</v>
      </c>
      <c r="E58" s="85" t="s">
        <v>64</v>
      </c>
      <c r="F58" s="86">
        <v>1</v>
      </c>
      <c r="G58" s="87" t="s">
        <v>370</v>
      </c>
      <c r="H58" s="88" t="s">
        <v>370</v>
      </c>
      <c r="I58" s="89" t="s">
        <v>370</v>
      </c>
      <c r="J58" s="106" t="s">
        <v>370</v>
      </c>
      <c r="K58" s="90" t="s">
        <v>370</v>
      </c>
      <c r="L58" s="91" t="s">
        <v>370</v>
      </c>
      <c r="M58" s="92">
        <v>3</v>
      </c>
      <c r="N58" s="90"/>
      <c r="O58" s="91"/>
      <c r="P58" s="92"/>
      <c r="Q58" s="93">
        <v>4</v>
      </c>
      <c r="R58" s="94">
        <v>4</v>
      </c>
    </row>
    <row r="59" spans="1:18" x14ac:dyDescent="0.25">
      <c r="A59" s="96">
        <v>56</v>
      </c>
      <c r="B59" s="83" t="s">
        <v>217</v>
      </c>
      <c r="C59" s="84" t="s">
        <v>472</v>
      </c>
      <c r="D59" s="85">
        <v>1989</v>
      </c>
      <c r="E59" s="85" t="s">
        <v>218</v>
      </c>
      <c r="F59" s="86" t="s">
        <v>370</v>
      </c>
      <c r="G59" s="87" t="s">
        <v>370</v>
      </c>
      <c r="H59" s="88" t="s">
        <v>370</v>
      </c>
      <c r="I59" s="89" t="s">
        <v>370</v>
      </c>
      <c r="J59" s="106">
        <v>4</v>
      </c>
      <c r="K59" s="90" t="s">
        <v>370</v>
      </c>
      <c r="L59" s="91" t="s">
        <v>370</v>
      </c>
      <c r="M59" s="92" t="s">
        <v>370</v>
      </c>
      <c r="N59" s="90"/>
      <c r="O59" s="91"/>
      <c r="P59" s="92"/>
      <c r="Q59" s="93">
        <v>4</v>
      </c>
      <c r="R59" s="94">
        <v>4</v>
      </c>
    </row>
    <row r="60" spans="1:18" x14ac:dyDescent="0.25">
      <c r="A60" s="96">
        <v>56</v>
      </c>
      <c r="B60" s="83" t="s">
        <v>584</v>
      </c>
      <c r="C60" s="84" t="s">
        <v>638</v>
      </c>
      <c r="D60" s="85">
        <v>1994</v>
      </c>
      <c r="E60" s="85" t="s">
        <v>585</v>
      </c>
      <c r="F60" s="86" t="s">
        <v>370</v>
      </c>
      <c r="G60" s="87" t="s">
        <v>370</v>
      </c>
      <c r="H60" s="88" t="s">
        <v>370</v>
      </c>
      <c r="I60" s="89" t="s">
        <v>370</v>
      </c>
      <c r="J60" s="106" t="s">
        <v>370</v>
      </c>
      <c r="K60" s="90" t="s">
        <v>370</v>
      </c>
      <c r="L60" s="91" t="s">
        <v>370</v>
      </c>
      <c r="M60" s="92">
        <v>4</v>
      </c>
      <c r="N60" s="90"/>
      <c r="O60" s="91"/>
      <c r="P60" s="92"/>
      <c r="Q60" s="93">
        <v>4</v>
      </c>
      <c r="R60" s="94">
        <v>4</v>
      </c>
    </row>
    <row r="61" spans="1:18" x14ac:dyDescent="0.25">
      <c r="A61" s="96">
        <v>60</v>
      </c>
      <c r="B61" s="83" t="s">
        <v>219</v>
      </c>
      <c r="C61" s="84" t="s">
        <v>473</v>
      </c>
      <c r="D61" s="85">
        <v>1989</v>
      </c>
      <c r="E61" s="85" t="s">
        <v>220</v>
      </c>
      <c r="F61" s="86" t="s">
        <v>370</v>
      </c>
      <c r="G61" s="87" t="s">
        <v>370</v>
      </c>
      <c r="H61" s="88" t="s">
        <v>370</v>
      </c>
      <c r="I61" s="89" t="s">
        <v>370</v>
      </c>
      <c r="J61" s="106">
        <v>3</v>
      </c>
      <c r="K61" s="90" t="s">
        <v>370</v>
      </c>
      <c r="L61" s="91" t="s">
        <v>370</v>
      </c>
      <c r="M61" s="92" t="s">
        <v>370</v>
      </c>
      <c r="N61" s="90"/>
      <c r="O61" s="91"/>
      <c r="P61" s="92"/>
      <c r="Q61" s="93">
        <v>3</v>
      </c>
      <c r="R61" s="94">
        <v>3</v>
      </c>
    </row>
    <row r="62" spans="1:18" x14ac:dyDescent="0.25">
      <c r="A62" s="96">
        <v>60</v>
      </c>
      <c r="B62" s="83" t="s">
        <v>515</v>
      </c>
      <c r="C62" s="84" t="s">
        <v>548</v>
      </c>
      <c r="D62" s="85">
        <v>1982</v>
      </c>
      <c r="E62" s="85" t="s">
        <v>516</v>
      </c>
      <c r="F62" s="86" t="s">
        <v>370</v>
      </c>
      <c r="G62" s="87" t="s">
        <v>370</v>
      </c>
      <c r="H62" s="88" t="s">
        <v>370</v>
      </c>
      <c r="I62" s="89" t="s">
        <v>370</v>
      </c>
      <c r="J62" s="106" t="s">
        <v>370</v>
      </c>
      <c r="K62" s="90" t="s">
        <v>370</v>
      </c>
      <c r="L62" s="91">
        <v>3</v>
      </c>
      <c r="M62" s="92" t="s">
        <v>370</v>
      </c>
      <c r="N62" s="90"/>
      <c r="O62" s="91"/>
      <c r="P62" s="92"/>
      <c r="Q62" s="93">
        <v>3</v>
      </c>
      <c r="R62" s="94">
        <v>3</v>
      </c>
    </row>
    <row r="63" spans="1:18" x14ac:dyDescent="0.25">
      <c r="A63" s="96">
        <v>60</v>
      </c>
      <c r="B63" s="83" t="s">
        <v>146</v>
      </c>
      <c r="C63" s="84" t="s">
        <v>474</v>
      </c>
      <c r="D63" s="85">
        <v>1984</v>
      </c>
      <c r="E63" s="85" t="s">
        <v>71</v>
      </c>
      <c r="F63" s="86">
        <v>3</v>
      </c>
      <c r="G63" s="87" t="s">
        <v>370</v>
      </c>
      <c r="H63" s="88" t="s">
        <v>370</v>
      </c>
      <c r="I63" s="89" t="s">
        <v>370</v>
      </c>
      <c r="J63" s="106" t="s">
        <v>370</v>
      </c>
      <c r="K63" s="90" t="s">
        <v>370</v>
      </c>
      <c r="L63" s="91" t="s">
        <v>370</v>
      </c>
      <c r="M63" s="92" t="s">
        <v>370</v>
      </c>
      <c r="N63" s="90"/>
      <c r="O63" s="91"/>
      <c r="P63" s="92"/>
      <c r="Q63" s="93">
        <v>3</v>
      </c>
      <c r="R63" s="94">
        <v>3</v>
      </c>
    </row>
    <row r="64" spans="1:18" x14ac:dyDescent="0.25">
      <c r="A64" s="96">
        <v>63</v>
      </c>
      <c r="B64" s="83" t="s">
        <v>221</v>
      </c>
      <c r="C64" s="84" t="s">
        <v>475</v>
      </c>
      <c r="D64" s="85">
        <v>1978</v>
      </c>
      <c r="E64" s="85" t="s">
        <v>222</v>
      </c>
      <c r="F64" s="86" t="s">
        <v>370</v>
      </c>
      <c r="G64" s="87" t="s">
        <v>370</v>
      </c>
      <c r="H64" s="88" t="s">
        <v>370</v>
      </c>
      <c r="I64" s="89" t="s">
        <v>370</v>
      </c>
      <c r="J64" s="106">
        <v>2</v>
      </c>
      <c r="K64" s="90" t="s">
        <v>370</v>
      </c>
      <c r="L64" s="91" t="s">
        <v>370</v>
      </c>
      <c r="M64" s="92" t="s">
        <v>370</v>
      </c>
      <c r="N64" s="90"/>
      <c r="O64" s="91"/>
      <c r="P64" s="92"/>
      <c r="Q64" s="93">
        <v>2</v>
      </c>
      <c r="R64" s="94">
        <v>2</v>
      </c>
    </row>
    <row r="65" spans="1:18" x14ac:dyDescent="0.25">
      <c r="A65" s="96">
        <v>63</v>
      </c>
      <c r="B65" s="83" t="s">
        <v>523</v>
      </c>
      <c r="C65" s="84" t="s">
        <v>549</v>
      </c>
      <c r="D65" s="85">
        <v>1982</v>
      </c>
      <c r="E65" s="85" t="s">
        <v>509</v>
      </c>
      <c r="F65" s="86" t="s">
        <v>370</v>
      </c>
      <c r="G65" s="87" t="s">
        <v>370</v>
      </c>
      <c r="H65" s="88" t="s">
        <v>370</v>
      </c>
      <c r="I65" s="89" t="s">
        <v>370</v>
      </c>
      <c r="J65" s="106" t="s">
        <v>370</v>
      </c>
      <c r="K65" s="90" t="s">
        <v>370</v>
      </c>
      <c r="L65" s="91">
        <v>2</v>
      </c>
      <c r="M65" s="92" t="s">
        <v>370</v>
      </c>
      <c r="N65" s="90"/>
      <c r="O65" s="91"/>
      <c r="P65" s="92"/>
      <c r="Q65" s="93">
        <v>2</v>
      </c>
      <c r="R65" s="94">
        <v>2</v>
      </c>
    </row>
    <row r="66" spans="1:18" x14ac:dyDescent="0.25">
      <c r="A66" s="96">
        <v>63</v>
      </c>
      <c r="B66" s="83" t="s">
        <v>587</v>
      </c>
      <c r="C66" s="84" t="s">
        <v>639</v>
      </c>
      <c r="D66" s="85">
        <v>1998</v>
      </c>
      <c r="E66" s="85" t="s">
        <v>588</v>
      </c>
      <c r="F66" s="86" t="s">
        <v>370</v>
      </c>
      <c r="G66" s="87" t="s">
        <v>370</v>
      </c>
      <c r="H66" s="88" t="s">
        <v>370</v>
      </c>
      <c r="I66" s="89" t="s">
        <v>370</v>
      </c>
      <c r="J66" s="106" t="s">
        <v>370</v>
      </c>
      <c r="K66" s="90" t="s">
        <v>370</v>
      </c>
      <c r="L66" s="91" t="s">
        <v>370</v>
      </c>
      <c r="M66" s="92">
        <v>2</v>
      </c>
      <c r="N66" s="90"/>
      <c r="O66" s="91"/>
      <c r="P66" s="92"/>
      <c r="Q66" s="93">
        <v>2</v>
      </c>
      <c r="R66" s="94">
        <v>2</v>
      </c>
    </row>
    <row r="67" spans="1:18" x14ac:dyDescent="0.25">
      <c r="A67" s="96">
        <v>66</v>
      </c>
      <c r="B67" s="83" t="s">
        <v>524</v>
      </c>
      <c r="C67" s="84" t="s">
        <v>550</v>
      </c>
      <c r="D67" s="85">
        <v>1985</v>
      </c>
      <c r="E67" s="85" t="s">
        <v>525</v>
      </c>
      <c r="F67" s="86" t="s">
        <v>370</v>
      </c>
      <c r="G67" s="87" t="s">
        <v>370</v>
      </c>
      <c r="H67" s="88" t="s">
        <v>370</v>
      </c>
      <c r="I67" s="89" t="s">
        <v>370</v>
      </c>
      <c r="J67" s="106" t="s">
        <v>370</v>
      </c>
      <c r="K67" s="90" t="s">
        <v>370</v>
      </c>
      <c r="L67" s="91">
        <v>1</v>
      </c>
      <c r="M67" s="92" t="s">
        <v>370</v>
      </c>
      <c r="N67" s="90"/>
      <c r="O67" s="91"/>
      <c r="P67" s="92"/>
      <c r="Q67" s="93">
        <v>1</v>
      </c>
      <c r="R67" s="94">
        <v>1</v>
      </c>
    </row>
    <row r="68" spans="1:18" x14ac:dyDescent="0.25">
      <c r="A68" s="96">
        <v>66</v>
      </c>
      <c r="B68" s="83" t="s">
        <v>223</v>
      </c>
      <c r="C68" s="84" t="s">
        <v>476</v>
      </c>
      <c r="D68" s="85">
        <v>1974</v>
      </c>
      <c r="E68" s="85" t="s">
        <v>224</v>
      </c>
      <c r="F68" s="86" t="s">
        <v>370</v>
      </c>
      <c r="G68" s="87" t="s">
        <v>370</v>
      </c>
      <c r="H68" s="88" t="s">
        <v>370</v>
      </c>
      <c r="I68" s="89" t="s">
        <v>370</v>
      </c>
      <c r="J68" s="106">
        <v>1</v>
      </c>
      <c r="K68" s="90" t="s">
        <v>370</v>
      </c>
      <c r="L68" s="91" t="s">
        <v>370</v>
      </c>
      <c r="M68" s="92" t="s">
        <v>370</v>
      </c>
      <c r="N68" s="90"/>
      <c r="O68" s="91"/>
      <c r="P68" s="92"/>
      <c r="Q68" s="93">
        <v>1</v>
      </c>
      <c r="R68" s="94">
        <v>1</v>
      </c>
    </row>
    <row r="69" spans="1:18" x14ac:dyDescent="0.25">
      <c r="A69" s="96">
        <v>66</v>
      </c>
      <c r="B69" s="83" t="s">
        <v>589</v>
      </c>
      <c r="C69" s="84" t="s">
        <v>640</v>
      </c>
      <c r="D69" s="85">
        <v>1996</v>
      </c>
      <c r="E69" s="85" t="s">
        <v>588</v>
      </c>
      <c r="F69" s="86" t="s">
        <v>370</v>
      </c>
      <c r="G69" s="87" t="s">
        <v>370</v>
      </c>
      <c r="H69" s="88" t="s">
        <v>370</v>
      </c>
      <c r="I69" s="89" t="s">
        <v>370</v>
      </c>
      <c r="J69" s="106" t="s">
        <v>370</v>
      </c>
      <c r="K69" s="90" t="s">
        <v>370</v>
      </c>
      <c r="L69" s="91" t="s">
        <v>370</v>
      </c>
      <c r="M69" s="92">
        <v>1</v>
      </c>
      <c r="N69" s="90"/>
      <c r="O69" s="91"/>
      <c r="P69" s="92"/>
      <c r="Q69" s="93">
        <v>1</v>
      </c>
      <c r="R69" s="94">
        <v>1</v>
      </c>
    </row>
    <row r="72" spans="1:18" ht="95.25" x14ac:dyDescent="0.25">
      <c r="A72" s="95"/>
      <c r="B72" s="112" t="s">
        <v>566</v>
      </c>
      <c r="C72" s="71" t="s">
        <v>189</v>
      </c>
      <c r="D72" s="72"/>
      <c r="E72" s="72"/>
      <c r="F72" s="73" t="s">
        <v>190</v>
      </c>
      <c r="G72" s="74" t="s">
        <v>183</v>
      </c>
      <c r="H72" s="75" t="s">
        <v>191</v>
      </c>
      <c r="I72" s="76" t="s">
        <v>184</v>
      </c>
      <c r="J72" s="77" t="s">
        <v>185</v>
      </c>
      <c r="K72" s="78" t="s">
        <v>186</v>
      </c>
      <c r="L72" s="79" t="s">
        <v>192</v>
      </c>
      <c r="M72" s="80" t="s">
        <v>193</v>
      </c>
      <c r="N72" s="78" t="s">
        <v>194</v>
      </c>
      <c r="O72" s="79" t="s">
        <v>195</v>
      </c>
      <c r="P72" s="80" t="s">
        <v>196</v>
      </c>
      <c r="Q72" s="81" t="s">
        <v>187</v>
      </c>
      <c r="R72" s="82" t="s">
        <v>188</v>
      </c>
    </row>
    <row r="73" spans="1:18" x14ac:dyDescent="0.25">
      <c r="A73" s="96">
        <v>1</v>
      </c>
      <c r="B73" s="83" t="s">
        <v>33</v>
      </c>
      <c r="C73" s="84" t="s">
        <v>404</v>
      </c>
      <c r="D73" s="85">
        <v>1987</v>
      </c>
      <c r="E73" s="85" t="s">
        <v>10</v>
      </c>
      <c r="F73" s="86">
        <v>17</v>
      </c>
      <c r="G73" s="87">
        <v>20</v>
      </c>
      <c r="H73" s="88">
        <v>20</v>
      </c>
      <c r="I73" s="89">
        <v>25</v>
      </c>
      <c r="J73" s="106">
        <v>16</v>
      </c>
      <c r="K73" s="90"/>
      <c r="L73" s="107">
        <v>17</v>
      </c>
      <c r="M73" s="92">
        <v>18</v>
      </c>
      <c r="N73" s="90"/>
      <c r="O73" s="107"/>
      <c r="P73" s="92"/>
      <c r="Q73" s="93">
        <v>133</v>
      </c>
      <c r="R73" s="94">
        <v>133</v>
      </c>
    </row>
    <row r="74" spans="1:18" x14ac:dyDescent="0.25">
      <c r="A74" s="96">
        <v>2</v>
      </c>
      <c r="B74" s="83" t="s">
        <v>27</v>
      </c>
      <c r="C74" s="84" t="s">
        <v>403</v>
      </c>
      <c r="D74" s="85">
        <v>1974</v>
      </c>
      <c r="E74" s="85" t="s">
        <v>10</v>
      </c>
      <c r="F74" s="86" t="s">
        <v>370</v>
      </c>
      <c r="G74" s="87">
        <v>25</v>
      </c>
      <c r="H74" s="88">
        <v>25</v>
      </c>
      <c r="I74" s="89">
        <v>30</v>
      </c>
      <c r="J74" s="106">
        <v>20</v>
      </c>
      <c r="K74" s="90"/>
      <c r="L74" s="107">
        <v>25</v>
      </c>
      <c r="M74" s="92" t="s">
        <v>370</v>
      </c>
      <c r="N74" s="90"/>
      <c r="O74" s="107"/>
      <c r="P74" s="92"/>
      <c r="Q74" s="93">
        <v>125</v>
      </c>
      <c r="R74" s="94">
        <v>125</v>
      </c>
    </row>
    <row r="75" spans="1:18" x14ac:dyDescent="0.25">
      <c r="A75" s="96">
        <v>3</v>
      </c>
      <c r="B75" s="83" t="s">
        <v>150</v>
      </c>
      <c r="C75" s="84" t="s">
        <v>405</v>
      </c>
      <c r="D75" s="85">
        <v>1985</v>
      </c>
      <c r="E75" s="85" t="s">
        <v>60</v>
      </c>
      <c r="F75" s="86">
        <v>20</v>
      </c>
      <c r="G75" s="87" t="s">
        <v>370</v>
      </c>
      <c r="H75" s="88" t="s">
        <v>370</v>
      </c>
      <c r="I75" s="89" t="s">
        <v>370</v>
      </c>
      <c r="J75" s="106">
        <v>18</v>
      </c>
      <c r="K75" s="90"/>
      <c r="L75" s="107" t="s">
        <v>370</v>
      </c>
      <c r="M75" s="92" t="s">
        <v>370</v>
      </c>
      <c r="N75" s="90"/>
      <c r="O75" s="107"/>
      <c r="P75" s="92"/>
      <c r="Q75" s="93">
        <v>38</v>
      </c>
      <c r="R75" s="94">
        <v>38</v>
      </c>
    </row>
    <row r="76" spans="1:18" x14ac:dyDescent="0.25">
      <c r="A76" s="96">
        <v>3</v>
      </c>
      <c r="B76" s="83" t="s">
        <v>199</v>
      </c>
      <c r="C76" s="84" t="s">
        <v>408</v>
      </c>
      <c r="D76" s="85">
        <v>1962</v>
      </c>
      <c r="E76" s="85" t="s">
        <v>74</v>
      </c>
      <c r="F76" s="86">
        <v>13</v>
      </c>
      <c r="G76" s="87" t="s">
        <v>370</v>
      </c>
      <c r="H76" s="88" t="s">
        <v>370</v>
      </c>
      <c r="I76" s="89" t="s">
        <v>370</v>
      </c>
      <c r="J76" s="106">
        <v>8</v>
      </c>
      <c r="K76" s="90"/>
      <c r="L76" s="107" t="s">
        <v>370</v>
      </c>
      <c r="M76" s="92">
        <v>17</v>
      </c>
      <c r="N76" s="90"/>
      <c r="O76" s="107"/>
      <c r="P76" s="92"/>
      <c r="Q76" s="93">
        <v>38</v>
      </c>
      <c r="R76" s="94">
        <v>38</v>
      </c>
    </row>
    <row r="77" spans="1:18" x14ac:dyDescent="0.25">
      <c r="A77" s="96">
        <v>5</v>
      </c>
      <c r="B77" s="83" t="s">
        <v>272</v>
      </c>
      <c r="C77" s="84" t="s">
        <v>427</v>
      </c>
      <c r="D77" s="85">
        <v>1971</v>
      </c>
      <c r="E77" s="85" t="s">
        <v>259</v>
      </c>
      <c r="F77" s="86" t="s">
        <v>370</v>
      </c>
      <c r="G77" s="87" t="s">
        <v>370</v>
      </c>
      <c r="H77" s="88" t="s">
        <v>370</v>
      </c>
      <c r="I77" s="89" t="s">
        <v>370</v>
      </c>
      <c r="J77" s="106">
        <v>5</v>
      </c>
      <c r="K77" s="90"/>
      <c r="L77" s="107">
        <v>13</v>
      </c>
      <c r="M77" s="92">
        <v>16</v>
      </c>
      <c r="N77" s="90"/>
      <c r="O77" s="107"/>
      <c r="P77" s="92"/>
      <c r="Q77" s="93">
        <v>34</v>
      </c>
      <c r="R77" s="94">
        <v>34</v>
      </c>
    </row>
    <row r="78" spans="1:18" x14ac:dyDescent="0.25">
      <c r="A78" s="96">
        <v>6</v>
      </c>
      <c r="B78" s="83" t="s">
        <v>264</v>
      </c>
      <c r="C78" s="84" t="s">
        <v>418</v>
      </c>
      <c r="D78" s="85">
        <v>1978</v>
      </c>
      <c r="E78" s="85" t="s">
        <v>265</v>
      </c>
      <c r="F78" s="86" t="s">
        <v>370</v>
      </c>
      <c r="G78" s="87" t="s">
        <v>370</v>
      </c>
      <c r="H78" s="88" t="s">
        <v>370</v>
      </c>
      <c r="I78" s="89" t="s">
        <v>370</v>
      </c>
      <c r="J78" s="106">
        <v>13</v>
      </c>
      <c r="K78" s="90"/>
      <c r="L78" s="107">
        <v>20</v>
      </c>
      <c r="M78" s="92" t="s">
        <v>370</v>
      </c>
      <c r="N78" s="90"/>
      <c r="O78" s="107"/>
      <c r="P78" s="92"/>
      <c r="Q78" s="93">
        <v>33</v>
      </c>
      <c r="R78" s="94">
        <v>33</v>
      </c>
    </row>
    <row r="79" spans="1:18" x14ac:dyDescent="0.25">
      <c r="A79" s="96">
        <v>6</v>
      </c>
      <c r="B79" s="83" t="s">
        <v>264</v>
      </c>
      <c r="C79" s="84" t="s">
        <v>418</v>
      </c>
      <c r="D79" s="85">
        <v>1978</v>
      </c>
      <c r="E79" s="85" t="s">
        <v>265</v>
      </c>
      <c r="F79" s="86" t="s">
        <v>370</v>
      </c>
      <c r="G79" s="87" t="s">
        <v>370</v>
      </c>
      <c r="H79" s="88" t="s">
        <v>370</v>
      </c>
      <c r="I79" s="89" t="s">
        <v>370</v>
      </c>
      <c r="J79" s="106">
        <v>13</v>
      </c>
      <c r="K79" s="90"/>
      <c r="L79" s="107">
        <v>20</v>
      </c>
      <c r="M79" s="92" t="s">
        <v>370</v>
      </c>
      <c r="N79" s="90"/>
      <c r="O79" s="107"/>
      <c r="P79" s="92"/>
      <c r="Q79" s="93">
        <v>33</v>
      </c>
      <c r="R79" s="94">
        <v>33</v>
      </c>
    </row>
    <row r="80" spans="1:18" x14ac:dyDescent="0.25">
      <c r="A80" s="96">
        <v>8</v>
      </c>
      <c r="B80" s="83" t="s">
        <v>153</v>
      </c>
      <c r="C80" s="84" t="s">
        <v>408</v>
      </c>
      <c r="D80" s="85">
        <v>1962</v>
      </c>
      <c r="E80" s="85" t="s">
        <v>74</v>
      </c>
      <c r="F80" s="86">
        <v>11</v>
      </c>
      <c r="G80" s="87" t="s">
        <v>370</v>
      </c>
      <c r="H80" s="88" t="s">
        <v>370</v>
      </c>
      <c r="I80" s="89" t="s">
        <v>370</v>
      </c>
      <c r="J80" s="106">
        <v>0</v>
      </c>
      <c r="K80" s="90"/>
      <c r="L80" s="107" t="s">
        <v>370</v>
      </c>
      <c r="M80" s="92">
        <v>15</v>
      </c>
      <c r="N80" s="90"/>
      <c r="O80" s="107"/>
      <c r="P80" s="92"/>
      <c r="Q80" s="93">
        <v>26</v>
      </c>
      <c r="R80" s="94">
        <v>26</v>
      </c>
    </row>
    <row r="81" spans="1:18" x14ac:dyDescent="0.25">
      <c r="A81" s="96">
        <v>9</v>
      </c>
      <c r="B81" s="83" t="s">
        <v>149</v>
      </c>
      <c r="C81" s="84" t="s">
        <v>406</v>
      </c>
      <c r="D81" s="85">
        <v>1988</v>
      </c>
      <c r="E81" s="85" t="s">
        <v>79</v>
      </c>
      <c r="F81" s="86">
        <v>25</v>
      </c>
      <c r="G81" s="87" t="s">
        <v>370</v>
      </c>
      <c r="H81" s="88" t="s">
        <v>370</v>
      </c>
      <c r="I81" s="89" t="s">
        <v>370</v>
      </c>
      <c r="J81" s="106" t="s">
        <v>370</v>
      </c>
      <c r="K81" s="90"/>
      <c r="L81" s="107" t="s">
        <v>370</v>
      </c>
      <c r="M81" s="92" t="s">
        <v>370</v>
      </c>
      <c r="N81" s="90"/>
      <c r="O81" s="107"/>
      <c r="P81" s="92"/>
      <c r="Q81" s="93">
        <v>25</v>
      </c>
      <c r="R81" s="94">
        <v>25</v>
      </c>
    </row>
    <row r="82" spans="1:18" x14ac:dyDescent="0.25">
      <c r="A82" s="96">
        <v>9</v>
      </c>
      <c r="B82" s="83" t="s">
        <v>353</v>
      </c>
      <c r="C82" s="84" t="s">
        <v>407</v>
      </c>
      <c r="D82" s="85">
        <v>1978</v>
      </c>
      <c r="E82" s="85" t="s">
        <v>261</v>
      </c>
      <c r="F82" s="86" t="s">
        <v>370</v>
      </c>
      <c r="G82" s="87" t="s">
        <v>370</v>
      </c>
      <c r="H82" s="88" t="s">
        <v>370</v>
      </c>
      <c r="I82" s="89" t="s">
        <v>370</v>
      </c>
      <c r="J82" s="106">
        <v>25</v>
      </c>
      <c r="K82" s="90"/>
      <c r="L82" s="107" t="s">
        <v>370</v>
      </c>
      <c r="M82" s="92" t="s">
        <v>370</v>
      </c>
      <c r="N82" s="90"/>
      <c r="O82" s="107"/>
      <c r="P82" s="92"/>
      <c r="Q82" s="93">
        <v>25</v>
      </c>
      <c r="R82" s="94">
        <v>25</v>
      </c>
    </row>
    <row r="83" spans="1:18" x14ac:dyDescent="0.25">
      <c r="A83" s="96">
        <v>9</v>
      </c>
      <c r="B83" s="83" t="s">
        <v>596</v>
      </c>
      <c r="C83" s="84" t="s">
        <v>641</v>
      </c>
      <c r="D83" s="85">
        <v>1989</v>
      </c>
      <c r="E83" s="85" t="s">
        <v>597</v>
      </c>
      <c r="F83" s="86" t="s">
        <v>370</v>
      </c>
      <c r="G83" s="87" t="s">
        <v>370</v>
      </c>
      <c r="H83" s="88" t="s">
        <v>370</v>
      </c>
      <c r="I83" s="89" t="s">
        <v>370</v>
      </c>
      <c r="J83" s="106" t="s">
        <v>370</v>
      </c>
      <c r="K83" s="90"/>
      <c r="L83" s="107" t="s">
        <v>370</v>
      </c>
      <c r="M83" s="92">
        <v>25</v>
      </c>
      <c r="N83" s="90"/>
      <c r="O83" s="107"/>
      <c r="P83" s="92"/>
      <c r="Q83" s="93">
        <v>25</v>
      </c>
      <c r="R83" s="94">
        <v>25</v>
      </c>
    </row>
    <row r="84" spans="1:18" x14ac:dyDescent="0.25">
      <c r="A84" s="96">
        <v>12</v>
      </c>
      <c r="B84" s="83" t="s">
        <v>598</v>
      </c>
      <c r="C84" s="84" t="s">
        <v>642</v>
      </c>
      <c r="D84" s="85">
        <v>1966</v>
      </c>
      <c r="E84" s="85" t="s">
        <v>575</v>
      </c>
      <c r="F84" s="86" t="s">
        <v>370</v>
      </c>
      <c r="G84" s="87" t="s">
        <v>370</v>
      </c>
      <c r="H84" s="88" t="s">
        <v>370</v>
      </c>
      <c r="I84" s="89" t="s">
        <v>370</v>
      </c>
      <c r="J84" s="106" t="s">
        <v>370</v>
      </c>
      <c r="K84" s="90"/>
      <c r="L84" s="107" t="s">
        <v>370</v>
      </c>
      <c r="M84" s="92">
        <v>20</v>
      </c>
      <c r="N84" s="90"/>
      <c r="O84" s="107"/>
      <c r="P84" s="92"/>
      <c r="Q84" s="93">
        <v>20</v>
      </c>
      <c r="R84" s="94">
        <v>20</v>
      </c>
    </row>
    <row r="85" spans="1:18" x14ac:dyDescent="0.25">
      <c r="A85" s="96">
        <v>13</v>
      </c>
      <c r="B85" s="83" t="s">
        <v>157</v>
      </c>
      <c r="C85" s="84" t="s">
        <v>409</v>
      </c>
      <c r="D85" s="85">
        <v>2001</v>
      </c>
      <c r="E85" s="85" t="s">
        <v>93</v>
      </c>
      <c r="F85" s="86" t="s">
        <v>370</v>
      </c>
      <c r="G85" s="87" t="s">
        <v>370</v>
      </c>
      <c r="H85" s="88">
        <v>18</v>
      </c>
      <c r="I85" s="89" t="s">
        <v>370</v>
      </c>
      <c r="J85" s="106" t="s">
        <v>370</v>
      </c>
      <c r="K85" s="90"/>
      <c r="L85" s="107" t="s">
        <v>370</v>
      </c>
      <c r="M85" s="92" t="s">
        <v>370</v>
      </c>
      <c r="N85" s="90"/>
      <c r="O85" s="107"/>
      <c r="P85" s="92"/>
      <c r="Q85" s="93">
        <v>18</v>
      </c>
      <c r="R85" s="94">
        <v>18</v>
      </c>
    </row>
    <row r="86" spans="1:18" x14ac:dyDescent="0.25">
      <c r="A86" s="96">
        <v>13</v>
      </c>
      <c r="B86" s="83" t="s">
        <v>151</v>
      </c>
      <c r="C86" s="84" t="s">
        <v>410</v>
      </c>
      <c r="D86" s="85">
        <v>1969</v>
      </c>
      <c r="E86" s="85" t="s">
        <v>111</v>
      </c>
      <c r="F86" s="86">
        <v>18</v>
      </c>
      <c r="G86" s="87" t="s">
        <v>370</v>
      </c>
      <c r="H86" s="88" t="s">
        <v>370</v>
      </c>
      <c r="I86" s="89" t="s">
        <v>370</v>
      </c>
      <c r="J86" s="106" t="s">
        <v>370</v>
      </c>
      <c r="K86" s="90"/>
      <c r="L86" s="107" t="s">
        <v>370</v>
      </c>
      <c r="M86" s="92" t="s">
        <v>370</v>
      </c>
      <c r="N86" s="90"/>
      <c r="O86" s="107"/>
      <c r="P86" s="92"/>
      <c r="Q86" s="93">
        <v>18</v>
      </c>
      <c r="R86" s="94">
        <v>18</v>
      </c>
    </row>
    <row r="87" spans="1:18" x14ac:dyDescent="0.25">
      <c r="A87" s="96">
        <v>13</v>
      </c>
      <c r="B87" s="83" t="s">
        <v>510</v>
      </c>
      <c r="C87" s="84" t="s">
        <v>551</v>
      </c>
      <c r="D87" s="85">
        <v>1993</v>
      </c>
      <c r="E87" s="85" t="s">
        <v>507</v>
      </c>
      <c r="F87" s="86" t="s">
        <v>370</v>
      </c>
      <c r="G87" s="87" t="s">
        <v>370</v>
      </c>
      <c r="H87" s="88" t="s">
        <v>370</v>
      </c>
      <c r="I87" s="89" t="s">
        <v>370</v>
      </c>
      <c r="J87" s="106" t="s">
        <v>370</v>
      </c>
      <c r="K87" s="90"/>
      <c r="L87" s="107">
        <v>18</v>
      </c>
      <c r="M87" s="92" t="s">
        <v>370</v>
      </c>
      <c r="N87" s="90"/>
      <c r="O87" s="107"/>
      <c r="P87" s="92"/>
      <c r="Q87" s="93">
        <v>18</v>
      </c>
      <c r="R87" s="94">
        <v>18</v>
      </c>
    </row>
    <row r="88" spans="1:18" x14ac:dyDescent="0.25">
      <c r="A88" s="96">
        <v>16</v>
      </c>
      <c r="B88" s="83" t="s">
        <v>262</v>
      </c>
      <c r="C88" s="84" t="s">
        <v>411</v>
      </c>
      <c r="D88" s="85">
        <v>1982</v>
      </c>
      <c r="E88" s="85" t="s">
        <v>74</v>
      </c>
      <c r="F88" s="86" t="s">
        <v>370</v>
      </c>
      <c r="G88" s="87" t="s">
        <v>370</v>
      </c>
      <c r="H88" s="88" t="s">
        <v>370</v>
      </c>
      <c r="I88" s="89" t="s">
        <v>370</v>
      </c>
      <c r="J88" s="106">
        <v>17</v>
      </c>
      <c r="K88" s="90"/>
      <c r="L88" s="107" t="s">
        <v>370</v>
      </c>
      <c r="M88" s="92" t="s">
        <v>370</v>
      </c>
      <c r="N88" s="90"/>
      <c r="O88" s="107"/>
      <c r="P88" s="92"/>
      <c r="Q88" s="93">
        <v>17</v>
      </c>
      <c r="R88" s="94">
        <v>17</v>
      </c>
    </row>
    <row r="89" spans="1:18" x14ac:dyDescent="0.25">
      <c r="A89" s="96">
        <v>16</v>
      </c>
      <c r="B89" s="83" t="s">
        <v>273</v>
      </c>
      <c r="C89" s="84" t="s">
        <v>428</v>
      </c>
      <c r="D89" s="85">
        <v>1963</v>
      </c>
      <c r="E89" s="85" t="s">
        <v>74</v>
      </c>
      <c r="F89" s="86" t="s">
        <v>370</v>
      </c>
      <c r="G89" s="87" t="s">
        <v>370</v>
      </c>
      <c r="H89" s="88" t="s">
        <v>370</v>
      </c>
      <c r="I89" s="89" t="s">
        <v>370</v>
      </c>
      <c r="J89" s="106">
        <v>3</v>
      </c>
      <c r="K89" s="90"/>
      <c r="L89" s="107" t="s">
        <v>370</v>
      </c>
      <c r="M89" s="92">
        <v>14</v>
      </c>
      <c r="N89" s="90"/>
      <c r="O89" s="107"/>
      <c r="P89" s="92"/>
      <c r="Q89" s="93">
        <v>17</v>
      </c>
      <c r="R89" s="94">
        <v>17</v>
      </c>
    </row>
    <row r="90" spans="1:18" x14ac:dyDescent="0.25">
      <c r="A90" s="96">
        <v>18</v>
      </c>
      <c r="B90" s="83" t="s">
        <v>197</v>
      </c>
      <c r="C90" s="84" t="s">
        <v>412</v>
      </c>
      <c r="D90" s="85">
        <v>1968</v>
      </c>
      <c r="E90" s="85" t="s">
        <v>74</v>
      </c>
      <c r="F90" s="86">
        <v>16</v>
      </c>
      <c r="G90" s="87" t="s">
        <v>370</v>
      </c>
      <c r="H90" s="88" t="s">
        <v>370</v>
      </c>
      <c r="I90" s="89" t="s">
        <v>370</v>
      </c>
      <c r="J90" s="106" t="s">
        <v>370</v>
      </c>
      <c r="K90" s="90"/>
      <c r="L90" s="107" t="s">
        <v>370</v>
      </c>
      <c r="M90" s="92" t="s">
        <v>370</v>
      </c>
      <c r="N90" s="90"/>
      <c r="O90" s="107"/>
      <c r="P90" s="92"/>
      <c r="Q90" s="93">
        <v>16</v>
      </c>
      <c r="R90" s="94">
        <v>16</v>
      </c>
    </row>
    <row r="91" spans="1:18" x14ac:dyDescent="0.25">
      <c r="A91" s="96">
        <v>18</v>
      </c>
      <c r="B91" s="83" t="s">
        <v>511</v>
      </c>
      <c r="C91" s="84" t="s">
        <v>552</v>
      </c>
      <c r="D91" s="85">
        <v>1971</v>
      </c>
      <c r="E91" s="85" t="s">
        <v>501</v>
      </c>
      <c r="F91" s="86" t="s">
        <v>370</v>
      </c>
      <c r="G91" s="87" t="s">
        <v>370</v>
      </c>
      <c r="H91" s="88" t="s">
        <v>370</v>
      </c>
      <c r="I91" s="89" t="s">
        <v>370</v>
      </c>
      <c r="J91" s="106" t="s">
        <v>370</v>
      </c>
      <c r="K91" s="90"/>
      <c r="L91" s="107">
        <v>16</v>
      </c>
      <c r="M91" s="92" t="s">
        <v>370</v>
      </c>
      <c r="N91" s="90"/>
      <c r="O91" s="107"/>
      <c r="P91" s="92"/>
      <c r="Q91" s="93">
        <v>16</v>
      </c>
      <c r="R91" s="94">
        <v>16</v>
      </c>
    </row>
    <row r="92" spans="1:18" x14ac:dyDescent="0.25">
      <c r="A92" s="96">
        <v>20</v>
      </c>
      <c r="B92" s="83" t="s">
        <v>198</v>
      </c>
      <c r="C92" s="84" t="s">
        <v>413</v>
      </c>
      <c r="D92" s="85">
        <v>1987</v>
      </c>
      <c r="E92" s="85" t="s">
        <v>34</v>
      </c>
      <c r="F92" s="86">
        <v>15</v>
      </c>
      <c r="G92" s="87" t="s">
        <v>370</v>
      </c>
      <c r="H92" s="88" t="s">
        <v>370</v>
      </c>
      <c r="I92" s="89" t="s">
        <v>370</v>
      </c>
      <c r="J92" s="106" t="s">
        <v>370</v>
      </c>
      <c r="K92" s="90"/>
      <c r="L92" s="107" t="s">
        <v>370</v>
      </c>
      <c r="M92" s="92" t="s">
        <v>370</v>
      </c>
      <c r="N92" s="90"/>
      <c r="O92" s="107"/>
      <c r="P92" s="92"/>
      <c r="Q92" s="93">
        <v>15</v>
      </c>
      <c r="R92" s="94">
        <v>15</v>
      </c>
    </row>
    <row r="93" spans="1:18" x14ac:dyDescent="0.25">
      <c r="A93" s="96">
        <v>20</v>
      </c>
      <c r="B93" s="83" t="s">
        <v>263</v>
      </c>
      <c r="C93" s="84" t="s">
        <v>414</v>
      </c>
      <c r="D93" s="85">
        <v>1981</v>
      </c>
      <c r="E93" s="85" t="s">
        <v>244</v>
      </c>
      <c r="F93" s="86" t="s">
        <v>370</v>
      </c>
      <c r="G93" s="87" t="s">
        <v>370</v>
      </c>
      <c r="H93" s="88" t="s">
        <v>370</v>
      </c>
      <c r="I93" s="89" t="s">
        <v>370</v>
      </c>
      <c r="J93" s="106">
        <v>15</v>
      </c>
      <c r="K93" s="90"/>
      <c r="L93" s="107" t="s">
        <v>370</v>
      </c>
      <c r="M93" s="92" t="s">
        <v>370</v>
      </c>
      <c r="N93" s="90"/>
      <c r="O93" s="107"/>
      <c r="P93" s="92"/>
      <c r="Q93" s="93">
        <v>15</v>
      </c>
      <c r="R93" s="94">
        <v>15</v>
      </c>
    </row>
    <row r="94" spans="1:18" x14ac:dyDescent="0.25">
      <c r="A94" s="96">
        <v>20</v>
      </c>
      <c r="B94" s="83" t="s">
        <v>512</v>
      </c>
      <c r="C94" s="84" t="s">
        <v>553</v>
      </c>
      <c r="D94" s="85">
        <v>1970</v>
      </c>
      <c r="E94" s="85" t="s">
        <v>513</v>
      </c>
      <c r="F94" s="86" t="s">
        <v>370</v>
      </c>
      <c r="G94" s="87" t="s">
        <v>370</v>
      </c>
      <c r="H94" s="88" t="s">
        <v>370</v>
      </c>
      <c r="I94" s="89" t="s">
        <v>370</v>
      </c>
      <c r="J94" s="106" t="s">
        <v>370</v>
      </c>
      <c r="K94" s="90"/>
      <c r="L94" s="107">
        <v>15</v>
      </c>
      <c r="M94" s="92" t="s">
        <v>370</v>
      </c>
      <c r="N94" s="90"/>
      <c r="O94" s="107"/>
      <c r="P94" s="92"/>
      <c r="Q94" s="93">
        <v>15</v>
      </c>
      <c r="R94" s="94">
        <v>15</v>
      </c>
    </row>
    <row r="95" spans="1:18" x14ac:dyDescent="0.25">
      <c r="A95" s="96">
        <v>23</v>
      </c>
      <c r="B95" s="83" t="s">
        <v>152</v>
      </c>
      <c r="C95" s="84" t="s">
        <v>415</v>
      </c>
      <c r="D95" s="85">
        <v>1966</v>
      </c>
      <c r="E95" s="85" t="s">
        <v>100</v>
      </c>
      <c r="F95" s="86">
        <v>14</v>
      </c>
      <c r="G95" s="87" t="s">
        <v>370</v>
      </c>
      <c r="H95" s="88" t="s">
        <v>370</v>
      </c>
      <c r="I95" s="89" t="s">
        <v>370</v>
      </c>
      <c r="J95" s="106" t="s">
        <v>370</v>
      </c>
      <c r="K95" s="90"/>
      <c r="L95" s="107" t="s">
        <v>370</v>
      </c>
      <c r="M95" s="92" t="s">
        <v>370</v>
      </c>
      <c r="N95" s="90"/>
      <c r="O95" s="107"/>
      <c r="P95" s="92"/>
      <c r="Q95" s="93">
        <v>14</v>
      </c>
      <c r="R95" s="94">
        <v>14</v>
      </c>
    </row>
    <row r="96" spans="1:18" x14ac:dyDescent="0.25">
      <c r="A96" s="96">
        <v>23</v>
      </c>
      <c r="B96" s="83" t="s">
        <v>358</v>
      </c>
      <c r="C96" s="84" t="s">
        <v>417</v>
      </c>
      <c r="D96" s="85">
        <v>1970</v>
      </c>
      <c r="E96" s="85" t="s">
        <v>74</v>
      </c>
      <c r="F96" s="86" t="s">
        <v>370</v>
      </c>
      <c r="G96" s="87" t="s">
        <v>370</v>
      </c>
      <c r="H96" s="88" t="s">
        <v>370</v>
      </c>
      <c r="I96" s="89" t="s">
        <v>370</v>
      </c>
      <c r="J96" s="106">
        <v>14</v>
      </c>
      <c r="K96" s="90"/>
      <c r="L96" s="107" t="s">
        <v>370</v>
      </c>
      <c r="M96" s="92" t="s">
        <v>370</v>
      </c>
      <c r="N96" s="90"/>
      <c r="O96" s="107"/>
      <c r="P96" s="92"/>
      <c r="Q96" s="93">
        <v>14</v>
      </c>
      <c r="R96" s="94">
        <v>14</v>
      </c>
    </row>
    <row r="97" spans="1:18" x14ac:dyDescent="0.25">
      <c r="A97" s="96">
        <v>23</v>
      </c>
      <c r="B97" s="83" t="s">
        <v>517</v>
      </c>
      <c r="C97" s="84" t="s">
        <v>554</v>
      </c>
      <c r="D97" s="85">
        <v>1980</v>
      </c>
      <c r="E97" s="85" t="s">
        <v>507</v>
      </c>
      <c r="F97" s="86" t="s">
        <v>370</v>
      </c>
      <c r="G97" s="87" t="s">
        <v>370</v>
      </c>
      <c r="H97" s="88" t="s">
        <v>370</v>
      </c>
      <c r="I97" s="89" t="s">
        <v>370</v>
      </c>
      <c r="J97" s="106" t="s">
        <v>370</v>
      </c>
      <c r="K97" s="90"/>
      <c r="L97" s="107">
        <v>14</v>
      </c>
      <c r="M97" s="92" t="s">
        <v>370</v>
      </c>
      <c r="N97" s="90"/>
      <c r="O97" s="107"/>
      <c r="P97" s="92"/>
      <c r="Q97" s="93">
        <v>14</v>
      </c>
      <c r="R97" s="94">
        <v>14</v>
      </c>
    </row>
    <row r="98" spans="1:18" x14ac:dyDescent="0.25">
      <c r="A98" s="96">
        <v>26</v>
      </c>
      <c r="B98" s="83" t="s">
        <v>599</v>
      </c>
      <c r="C98" s="84" t="s">
        <v>643</v>
      </c>
      <c r="D98" s="85">
        <v>1979</v>
      </c>
      <c r="E98" s="85" t="s">
        <v>573</v>
      </c>
      <c r="F98" s="86" t="s">
        <v>370</v>
      </c>
      <c r="G98" s="87" t="s">
        <v>370</v>
      </c>
      <c r="H98" s="88" t="s">
        <v>370</v>
      </c>
      <c r="I98" s="89" t="s">
        <v>370</v>
      </c>
      <c r="J98" s="106" t="s">
        <v>370</v>
      </c>
      <c r="K98" s="90"/>
      <c r="L98" s="107" t="s">
        <v>370</v>
      </c>
      <c r="M98" s="92">
        <v>13</v>
      </c>
      <c r="N98" s="90"/>
      <c r="O98" s="107"/>
      <c r="P98" s="92"/>
      <c r="Q98" s="93">
        <v>13</v>
      </c>
      <c r="R98" s="94">
        <v>13</v>
      </c>
    </row>
    <row r="99" spans="1:18" x14ac:dyDescent="0.25">
      <c r="A99" s="96">
        <v>27</v>
      </c>
      <c r="B99" s="83" t="s">
        <v>200</v>
      </c>
      <c r="C99" s="84" t="s">
        <v>419</v>
      </c>
      <c r="D99" s="85">
        <v>1987</v>
      </c>
      <c r="E99" s="85" t="s">
        <v>109</v>
      </c>
      <c r="F99" s="86">
        <v>12</v>
      </c>
      <c r="G99" s="87" t="s">
        <v>370</v>
      </c>
      <c r="H99" s="88" t="s">
        <v>370</v>
      </c>
      <c r="I99" s="89" t="s">
        <v>370</v>
      </c>
      <c r="J99" s="106" t="s">
        <v>370</v>
      </c>
      <c r="K99" s="90"/>
      <c r="L99" s="107" t="s">
        <v>370</v>
      </c>
      <c r="M99" s="92" t="s">
        <v>370</v>
      </c>
      <c r="N99" s="90"/>
      <c r="O99" s="107"/>
      <c r="P99" s="92"/>
      <c r="Q99" s="93">
        <v>12</v>
      </c>
      <c r="R99" s="94">
        <v>12</v>
      </c>
    </row>
    <row r="100" spans="1:18" x14ac:dyDescent="0.25">
      <c r="A100" s="96">
        <v>27</v>
      </c>
      <c r="B100" s="83" t="s">
        <v>266</v>
      </c>
      <c r="C100" s="84" t="s">
        <v>420</v>
      </c>
      <c r="D100" s="85">
        <v>1986</v>
      </c>
      <c r="E100" s="85" t="s">
        <v>267</v>
      </c>
      <c r="F100" s="86" t="s">
        <v>370</v>
      </c>
      <c r="G100" s="87" t="s">
        <v>370</v>
      </c>
      <c r="H100" s="88" t="s">
        <v>370</v>
      </c>
      <c r="I100" s="89" t="s">
        <v>370</v>
      </c>
      <c r="J100" s="106">
        <v>12</v>
      </c>
      <c r="K100" s="90"/>
      <c r="L100" s="107" t="s">
        <v>370</v>
      </c>
      <c r="M100" s="92" t="s">
        <v>370</v>
      </c>
      <c r="N100" s="90"/>
      <c r="O100" s="107"/>
      <c r="P100" s="92"/>
      <c r="Q100" s="93">
        <v>12</v>
      </c>
      <c r="R100" s="94">
        <v>12</v>
      </c>
    </row>
    <row r="101" spans="1:18" x14ac:dyDescent="0.25">
      <c r="A101" s="96">
        <v>27</v>
      </c>
      <c r="B101" s="83" t="s">
        <v>520</v>
      </c>
      <c r="C101" s="84" t="s">
        <v>555</v>
      </c>
      <c r="D101" s="85">
        <v>1958</v>
      </c>
      <c r="E101" s="85" t="s">
        <v>507</v>
      </c>
      <c r="F101" s="86" t="s">
        <v>370</v>
      </c>
      <c r="G101" s="87" t="s">
        <v>370</v>
      </c>
      <c r="H101" s="88" t="s">
        <v>370</v>
      </c>
      <c r="I101" s="89" t="s">
        <v>370</v>
      </c>
      <c r="J101" s="106" t="s">
        <v>370</v>
      </c>
      <c r="K101" s="90"/>
      <c r="L101" s="107">
        <v>12</v>
      </c>
      <c r="M101" s="92" t="s">
        <v>370</v>
      </c>
      <c r="N101" s="90"/>
      <c r="O101" s="107"/>
      <c r="P101" s="92"/>
      <c r="Q101" s="93">
        <v>12</v>
      </c>
      <c r="R101" s="94">
        <v>12</v>
      </c>
    </row>
    <row r="102" spans="1:18" x14ac:dyDescent="0.25">
      <c r="A102" s="96">
        <v>30</v>
      </c>
      <c r="B102" s="83" t="s">
        <v>365</v>
      </c>
      <c r="C102" s="84" t="s">
        <v>422</v>
      </c>
      <c r="D102" s="85">
        <v>1956</v>
      </c>
      <c r="E102" s="85" t="s">
        <v>64</v>
      </c>
      <c r="F102" s="86" t="s">
        <v>370</v>
      </c>
      <c r="G102" s="87" t="s">
        <v>370</v>
      </c>
      <c r="H102" s="88" t="s">
        <v>370</v>
      </c>
      <c r="I102" s="89" t="s">
        <v>370</v>
      </c>
      <c r="J102" s="106">
        <v>11</v>
      </c>
      <c r="K102" s="90"/>
      <c r="L102" s="107" t="s">
        <v>370</v>
      </c>
      <c r="M102" s="92" t="s">
        <v>370</v>
      </c>
      <c r="N102" s="90"/>
      <c r="O102" s="107"/>
      <c r="P102" s="92"/>
      <c r="Q102" s="93">
        <v>11</v>
      </c>
      <c r="R102" s="94">
        <v>11</v>
      </c>
    </row>
    <row r="103" spans="1:18" x14ac:dyDescent="0.25">
      <c r="A103" s="96">
        <v>30</v>
      </c>
      <c r="B103" s="83" t="s">
        <v>521</v>
      </c>
      <c r="C103" s="84" t="s">
        <v>556</v>
      </c>
      <c r="D103" s="85">
        <v>1980</v>
      </c>
      <c r="E103" s="85" t="s">
        <v>522</v>
      </c>
      <c r="F103" s="86" t="s">
        <v>370</v>
      </c>
      <c r="G103" s="87" t="s">
        <v>370</v>
      </c>
      <c r="H103" s="88" t="s">
        <v>370</v>
      </c>
      <c r="I103" s="89" t="s">
        <v>370</v>
      </c>
      <c r="J103" s="106" t="s">
        <v>370</v>
      </c>
      <c r="K103" s="90"/>
      <c r="L103" s="107">
        <v>11</v>
      </c>
      <c r="M103" s="92" t="s">
        <v>370</v>
      </c>
      <c r="N103" s="90"/>
      <c r="O103" s="107"/>
      <c r="P103" s="92"/>
      <c r="Q103" s="93">
        <v>11</v>
      </c>
      <c r="R103" s="94">
        <v>11</v>
      </c>
    </row>
    <row r="104" spans="1:18" x14ac:dyDescent="0.25">
      <c r="A104" s="96">
        <v>32</v>
      </c>
      <c r="B104" s="83" t="s">
        <v>352</v>
      </c>
      <c r="C104" s="84" t="s">
        <v>423</v>
      </c>
      <c r="D104" s="85">
        <v>1973</v>
      </c>
      <c r="E104" s="85" t="s">
        <v>268</v>
      </c>
      <c r="F104" s="86" t="s">
        <v>370</v>
      </c>
      <c r="G104" s="87" t="s">
        <v>370</v>
      </c>
      <c r="H104" s="88" t="s">
        <v>370</v>
      </c>
      <c r="I104" s="89" t="s">
        <v>370</v>
      </c>
      <c r="J104" s="106">
        <v>10</v>
      </c>
      <c r="K104" s="90"/>
      <c r="L104" s="107" t="s">
        <v>370</v>
      </c>
      <c r="M104" s="92" t="s">
        <v>370</v>
      </c>
      <c r="N104" s="90"/>
      <c r="O104" s="107"/>
      <c r="P104" s="92"/>
      <c r="Q104" s="93">
        <v>10</v>
      </c>
      <c r="R104" s="94">
        <v>10</v>
      </c>
    </row>
    <row r="105" spans="1:18" x14ac:dyDescent="0.25">
      <c r="A105" s="96">
        <v>32</v>
      </c>
      <c r="B105" s="83" t="s">
        <v>477</v>
      </c>
      <c r="C105" s="84" t="s">
        <v>416</v>
      </c>
      <c r="D105" s="85">
        <v>1988</v>
      </c>
      <c r="E105" s="85" t="s">
        <v>68</v>
      </c>
      <c r="F105" s="86">
        <v>10</v>
      </c>
      <c r="G105" s="87" t="s">
        <v>370</v>
      </c>
      <c r="H105" s="88" t="s">
        <v>370</v>
      </c>
      <c r="I105" s="89" t="s">
        <v>370</v>
      </c>
      <c r="J105" s="106" t="s">
        <v>370</v>
      </c>
      <c r="K105" s="90"/>
      <c r="L105" s="107" t="s">
        <v>370</v>
      </c>
      <c r="M105" s="92" t="s">
        <v>370</v>
      </c>
      <c r="N105" s="90"/>
      <c r="O105" s="107"/>
      <c r="P105" s="92"/>
      <c r="Q105" s="93">
        <v>10</v>
      </c>
      <c r="R105" s="94">
        <v>10</v>
      </c>
    </row>
    <row r="106" spans="1:18" x14ac:dyDescent="0.25">
      <c r="A106" s="96">
        <v>32</v>
      </c>
      <c r="B106" s="83" t="s">
        <v>527</v>
      </c>
      <c r="C106" s="84" t="s">
        <v>557</v>
      </c>
      <c r="D106" s="85">
        <v>1991</v>
      </c>
      <c r="E106" s="85" t="s">
        <v>503</v>
      </c>
      <c r="F106" s="86" t="s">
        <v>370</v>
      </c>
      <c r="G106" s="87" t="s">
        <v>370</v>
      </c>
      <c r="H106" s="88" t="s">
        <v>370</v>
      </c>
      <c r="I106" s="89" t="s">
        <v>370</v>
      </c>
      <c r="J106" s="106" t="s">
        <v>370</v>
      </c>
      <c r="K106" s="90"/>
      <c r="L106" s="107">
        <v>10</v>
      </c>
      <c r="M106" s="92" t="s">
        <v>370</v>
      </c>
      <c r="N106" s="90"/>
      <c r="O106" s="107"/>
      <c r="P106" s="92"/>
      <c r="Q106" s="93">
        <v>10</v>
      </c>
      <c r="R106" s="94">
        <v>10</v>
      </c>
    </row>
    <row r="107" spans="1:18" x14ac:dyDescent="0.25">
      <c r="A107" s="96">
        <v>35</v>
      </c>
      <c r="B107" s="83" t="s">
        <v>269</v>
      </c>
      <c r="C107" s="84" t="s">
        <v>424</v>
      </c>
      <c r="D107" s="85">
        <v>1965</v>
      </c>
      <c r="E107" s="85" t="s">
        <v>74</v>
      </c>
      <c r="F107" s="86" t="s">
        <v>370</v>
      </c>
      <c r="G107" s="87" t="s">
        <v>370</v>
      </c>
      <c r="H107" s="88" t="s">
        <v>370</v>
      </c>
      <c r="I107" s="89" t="s">
        <v>370</v>
      </c>
      <c r="J107" s="106">
        <v>9</v>
      </c>
      <c r="K107" s="90"/>
      <c r="L107" s="107" t="s">
        <v>370</v>
      </c>
      <c r="M107" s="92" t="s">
        <v>370</v>
      </c>
      <c r="N107" s="90"/>
      <c r="O107" s="107"/>
      <c r="P107" s="92"/>
      <c r="Q107" s="93">
        <v>9</v>
      </c>
      <c r="R107" s="94">
        <v>9</v>
      </c>
    </row>
    <row r="108" spans="1:18" x14ac:dyDescent="0.25">
      <c r="A108" s="96">
        <v>35</v>
      </c>
      <c r="B108" s="83" t="s">
        <v>528</v>
      </c>
      <c r="C108" s="84" t="s">
        <v>549</v>
      </c>
      <c r="D108" s="85">
        <v>1982</v>
      </c>
      <c r="E108" s="85" t="s">
        <v>509</v>
      </c>
      <c r="F108" s="86" t="s">
        <v>370</v>
      </c>
      <c r="G108" s="87" t="s">
        <v>370</v>
      </c>
      <c r="H108" s="88" t="s">
        <v>370</v>
      </c>
      <c r="I108" s="89" t="s">
        <v>370</v>
      </c>
      <c r="J108" s="106" t="s">
        <v>370</v>
      </c>
      <c r="K108" s="90"/>
      <c r="L108" s="107">
        <v>9</v>
      </c>
      <c r="M108" s="92" t="s">
        <v>370</v>
      </c>
      <c r="N108" s="90"/>
      <c r="O108" s="107"/>
      <c r="P108" s="92"/>
      <c r="Q108" s="93">
        <v>9</v>
      </c>
      <c r="R108" s="94">
        <v>9</v>
      </c>
    </row>
    <row r="109" spans="1:18" x14ac:dyDescent="0.25">
      <c r="A109" s="96">
        <v>37</v>
      </c>
      <c r="B109" s="83" t="s">
        <v>529</v>
      </c>
      <c r="C109" s="84" t="s">
        <v>558</v>
      </c>
      <c r="D109" s="85">
        <v>1993</v>
      </c>
      <c r="E109" s="85" t="s">
        <v>503</v>
      </c>
      <c r="F109" s="86" t="s">
        <v>370</v>
      </c>
      <c r="G109" s="87" t="s">
        <v>370</v>
      </c>
      <c r="H109" s="88" t="s">
        <v>370</v>
      </c>
      <c r="I109" s="89" t="s">
        <v>370</v>
      </c>
      <c r="J109" s="106" t="s">
        <v>370</v>
      </c>
      <c r="K109" s="90"/>
      <c r="L109" s="107">
        <v>8</v>
      </c>
      <c r="M109" s="92" t="s">
        <v>370</v>
      </c>
      <c r="N109" s="90"/>
      <c r="O109" s="107"/>
      <c r="P109" s="92"/>
      <c r="Q109" s="93">
        <v>8</v>
      </c>
      <c r="R109" s="94">
        <v>8</v>
      </c>
    </row>
    <row r="110" spans="1:18" x14ac:dyDescent="0.25">
      <c r="A110" s="96">
        <v>38</v>
      </c>
      <c r="B110" s="83" t="s">
        <v>270</v>
      </c>
      <c r="C110" s="84" t="s">
        <v>425</v>
      </c>
      <c r="D110" s="85">
        <v>1972</v>
      </c>
      <c r="E110" s="85" t="s">
        <v>74</v>
      </c>
      <c r="F110" s="86" t="s">
        <v>370</v>
      </c>
      <c r="G110" s="87" t="s">
        <v>370</v>
      </c>
      <c r="H110" s="88" t="s">
        <v>370</v>
      </c>
      <c r="I110" s="89" t="s">
        <v>370</v>
      </c>
      <c r="J110" s="106">
        <v>7</v>
      </c>
      <c r="K110" s="90"/>
      <c r="L110" s="107" t="s">
        <v>370</v>
      </c>
      <c r="M110" s="92" t="s">
        <v>370</v>
      </c>
      <c r="N110" s="90"/>
      <c r="O110" s="107"/>
      <c r="P110" s="92"/>
      <c r="Q110" s="93">
        <v>7</v>
      </c>
      <c r="R110" s="94">
        <v>7</v>
      </c>
    </row>
    <row r="111" spans="1:18" x14ac:dyDescent="0.25">
      <c r="A111" s="96">
        <v>39</v>
      </c>
      <c r="B111" s="83" t="s">
        <v>271</v>
      </c>
      <c r="C111" s="84" t="s">
        <v>426</v>
      </c>
      <c r="D111" s="85">
        <v>1975</v>
      </c>
      <c r="E111" s="85" t="s">
        <v>244</v>
      </c>
      <c r="F111" s="86" t="s">
        <v>370</v>
      </c>
      <c r="G111" s="87" t="s">
        <v>370</v>
      </c>
      <c r="H111" s="88" t="s">
        <v>370</v>
      </c>
      <c r="I111" s="89" t="s">
        <v>370</v>
      </c>
      <c r="J111" s="106">
        <v>6</v>
      </c>
      <c r="K111" s="90"/>
      <c r="L111" s="107" t="s">
        <v>370</v>
      </c>
      <c r="M111" s="92" t="s">
        <v>370</v>
      </c>
      <c r="N111" s="90"/>
      <c r="O111" s="107"/>
      <c r="P111" s="92"/>
      <c r="Q111" s="93">
        <v>6</v>
      </c>
      <c r="R111" s="94">
        <v>6</v>
      </c>
    </row>
    <row r="112" spans="1:18" x14ac:dyDescent="0.25">
      <c r="A112" s="96">
        <v>40</v>
      </c>
      <c r="B112" s="83" t="s">
        <v>201</v>
      </c>
      <c r="C112" s="84" t="s">
        <v>421</v>
      </c>
      <c r="D112" s="85">
        <v>1963</v>
      </c>
      <c r="E112" s="85" t="s">
        <v>112</v>
      </c>
      <c r="F112" s="86" t="s">
        <v>370</v>
      </c>
      <c r="G112" s="87"/>
      <c r="H112" s="88"/>
      <c r="I112" s="89"/>
      <c r="J112" s="106">
        <v>4</v>
      </c>
      <c r="K112" s="90"/>
      <c r="L112" s="107" t="s">
        <v>370</v>
      </c>
      <c r="M112" s="92" t="s">
        <v>370</v>
      </c>
      <c r="N112" s="90"/>
      <c r="O112" s="107"/>
      <c r="P112" s="92"/>
      <c r="Q112" s="93">
        <v>4</v>
      </c>
      <c r="R112" s="94">
        <v>4</v>
      </c>
    </row>
    <row r="113" spans="1:18" x14ac:dyDescent="0.25">
      <c r="A113" s="96">
        <v>41</v>
      </c>
      <c r="B113" s="83" t="s">
        <v>274</v>
      </c>
      <c r="C113" s="84" t="s">
        <v>429</v>
      </c>
      <c r="D113" s="85">
        <v>1972</v>
      </c>
      <c r="E113" s="85" t="s">
        <v>93</v>
      </c>
      <c r="F113" s="86" t="s">
        <v>370</v>
      </c>
      <c r="G113" s="87" t="s">
        <v>370</v>
      </c>
      <c r="H113" s="88" t="s">
        <v>370</v>
      </c>
      <c r="I113" s="89" t="s">
        <v>370</v>
      </c>
      <c r="J113" s="106">
        <v>2</v>
      </c>
      <c r="K113" s="90"/>
      <c r="L113" s="107" t="s">
        <v>370</v>
      </c>
      <c r="M113" s="92" t="s">
        <v>370</v>
      </c>
      <c r="N113" s="90"/>
      <c r="O113" s="107"/>
      <c r="P113" s="92"/>
      <c r="Q113" s="93">
        <v>2</v>
      </c>
      <c r="R113" s="94">
        <v>2</v>
      </c>
    </row>
    <row r="114" spans="1:18" x14ac:dyDescent="0.25">
      <c r="A114" s="96">
        <v>42</v>
      </c>
      <c r="B114" s="83" t="s">
        <v>275</v>
      </c>
      <c r="C114" s="84" t="s">
        <v>430</v>
      </c>
      <c r="D114" s="85">
        <v>1984</v>
      </c>
      <c r="E114" s="85" t="s">
        <v>215</v>
      </c>
      <c r="F114" s="86" t="s">
        <v>370</v>
      </c>
      <c r="G114" s="87" t="s">
        <v>370</v>
      </c>
      <c r="H114" s="88" t="s">
        <v>370</v>
      </c>
      <c r="I114" s="89" t="s">
        <v>370</v>
      </c>
      <c r="J114" s="106">
        <v>1</v>
      </c>
      <c r="K114" s="90"/>
      <c r="L114" s="107" t="s">
        <v>370</v>
      </c>
      <c r="M114" s="92" t="s">
        <v>370</v>
      </c>
      <c r="N114" s="90"/>
      <c r="O114" s="107"/>
      <c r="P114" s="92"/>
      <c r="Q114" s="93">
        <v>1</v>
      </c>
      <c r="R114" s="94">
        <v>1</v>
      </c>
    </row>
    <row r="117" spans="1:18" ht="95.25" x14ac:dyDescent="0.25">
      <c r="A117" s="95"/>
      <c r="B117" s="112" t="s">
        <v>644</v>
      </c>
      <c r="C117" s="71" t="s">
        <v>189</v>
      </c>
      <c r="D117" s="72"/>
      <c r="E117" s="72"/>
      <c r="F117" s="73" t="s">
        <v>190</v>
      </c>
      <c r="G117" s="74" t="s">
        <v>183</v>
      </c>
      <c r="H117" s="75" t="s">
        <v>191</v>
      </c>
      <c r="I117" s="76" t="s">
        <v>184</v>
      </c>
      <c r="J117" s="77" t="s">
        <v>185</v>
      </c>
      <c r="K117" s="78" t="s">
        <v>186</v>
      </c>
      <c r="L117" s="79" t="s">
        <v>192</v>
      </c>
      <c r="M117" s="80" t="s">
        <v>193</v>
      </c>
      <c r="N117" s="78" t="s">
        <v>194</v>
      </c>
      <c r="O117" s="79" t="s">
        <v>195</v>
      </c>
      <c r="P117" s="80" t="s">
        <v>196</v>
      </c>
      <c r="Q117" s="81" t="s">
        <v>187</v>
      </c>
      <c r="R117" s="82" t="s">
        <v>188</v>
      </c>
    </row>
    <row r="118" spans="1:18" x14ac:dyDescent="0.25">
      <c r="A118" s="96">
        <v>1</v>
      </c>
      <c r="B118" s="83" t="s">
        <v>17</v>
      </c>
      <c r="C118" s="84" t="s">
        <v>371</v>
      </c>
      <c r="D118" s="85">
        <v>1960</v>
      </c>
      <c r="E118" s="85" t="s">
        <v>10</v>
      </c>
      <c r="F118" s="86">
        <v>20</v>
      </c>
      <c r="G118" s="87">
        <v>20</v>
      </c>
      <c r="H118" s="88">
        <v>25</v>
      </c>
      <c r="I118" s="89">
        <v>30</v>
      </c>
      <c r="J118" s="106">
        <v>13</v>
      </c>
      <c r="K118" s="90" t="s">
        <v>370</v>
      </c>
      <c r="L118" s="107">
        <v>20</v>
      </c>
      <c r="M118" s="92">
        <v>16</v>
      </c>
      <c r="N118" s="90"/>
      <c r="O118" s="107"/>
      <c r="P118" s="92"/>
      <c r="Q118" s="93">
        <v>144</v>
      </c>
      <c r="R118" s="94">
        <v>144</v>
      </c>
    </row>
    <row r="119" spans="1:18" x14ac:dyDescent="0.25">
      <c r="A119" s="96">
        <v>2</v>
      </c>
      <c r="B119" s="83" t="s">
        <v>25</v>
      </c>
      <c r="C119" s="84" t="s">
        <v>375</v>
      </c>
      <c r="D119" s="85">
        <v>1952</v>
      </c>
      <c r="E119" s="85" t="s">
        <v>10</v>
      </c>
      <c r="F119" s="86">
        <v>8</v>
      </c>
      <c r="G119" s="87">
        <v>16</v>
      </c>
      <c r="H119" s="88">
        <v>15</v>
      </c>
      <c r="I119" s="89">
        <v>15</v>
      </c>
      <c r="J119" s="106">
        <v>1</v>
      </c>
      <c r="K119" s="90">
        <v>36</v>
      </c>
      <c r="L119" s="107">
        <v>17</v>
      </c>
      <c r="M119" s="92" t="s">
        <v>370</v>
      </c>
      <c r="N119" s="90"/>
      <c r="O119" s="107"/>
      <c r="P119" s="92"/>
      <c r="Q119" s="93">
        <v>108</v>
      </c>
      <c r="R119" s="94">
        <v>108</v>
      </c>
    </row>
    <row r="120" spans="1:18" x14ac:dyDescent="0.25">
      <c r="A120" s="96">
        <v>3</v>
      </c>
      <c r="B120" s="83" t="s">
        <v>12</v>
      </c>
      <c r="C120" s="84" t="s">
        <v>372</v>
      </c>
      <c r="D120" s="85">
        <v>1971</v>
      </c>
      <c r="E120" s="85" t="s">
        <v>61</v>
      </c>
      <c r="F120" s="86">
        <v>10</v>
      </c>
      <c r="G120" s="87">
        <v>25</v>
      </c>
      <c r="H120" s="88">
        <v>18</v>
      </c>
      <c r="I120" s="89">
        <v>25</v>
      </c>
      <c r="J120" s="106">
        <v>14</v>
      </c>
      <c r="K120" s="90" t="s">
        <v>370</v>
      </c>
      <c r="L120" s="107" t="s">
        <v>370</v>
      </c>
      <c r="M120" s="92">
        <v>15</v>
      </c>
      <c r="N120" s="90"/>
      <c r="O120" s="107"/>
      <c r="P120" s="92"/>
      <c r="Q120" s="93">
        <v>107</v>
      </c>
      <c r="R120" s="94">
        <v>107</v>
      </c>
    </row>
    <row r="121" spans="1:18" x14ac:dyDescent="0.25">
      <c r="A121" s="96">
        <v>4</v>
      </c>
      <c r="B121" s="83" t="s">
        <v>29</v>
      </c>
      <c r="C121" s="84" t="s">
        <v>373</v>
      </c>
      <c r="D121" s="85">
        <v>1951</v>
      </c>
      <c r="E121" s="85" t="s">
        <v>10</v>
      </c>
      <c r="F121" s="86">
        <v>14</v>
      </c>
      <c r="G121" s="87">
        <v>15</v>
      </c>
      <c r="H121" s="88">
        <v>17</v>
      </c>
      <c r="I121" s="89">
        <v>12</v>
      </c>
      <c r="J121" s="106">
        <v>11</v>
      </c>
      <c r="K121" s="90" t="s">
        <v>370</v>
      </c>
      <c r="L121" s="107">
        <v>18</v>
      </c>
      <c r="M121" s="92">
        <v>18</v>
      </c>
      <c r="N121" s="90"/>
      <c r="O121" s="107"/>
      <c r="P121" s="92"/>
      <c r="Q121" s="93">
        <v>105</v>
      </c>
      <c r="R121" s="94">
        <v>105</v>
      </c>
    </row>
    <row r="122" spans="1:18" x14ac:dyDescent="0.25">
      <c r="A122" s="96">
        <v>5</v>
      </c>
      <c r="B122" s="83" t="s">
        <v>170</v>
      </c>
      <c r="C122" s="84" t="s">
        <v>378</v>
      </c>
      <c r="D122" s="85">
        <v>1960</v>
      </c>
      <c r="E122" s="85" t="s">
        <v>95</v>
      </c>
      <c r="F122" s="86">
        <v>18</v>
      </c>
      <c r="G122" s="87" t="s">
        <v>370</v>
      </c>
      <c r="H122" s="88" t="s">
        <v>370</v>
      </c>
      <c r="I122" s="89" t="s">
        <v>370</v>
      </c>
      <c r="J122" s="106">
        <v>20</v>
      </c>
      <c r="K122" s="90">
        <v>50</v>
      </c>
      <c r="L122" s="107" t="s">
        <v>370</v>
      </c>
      <c r="M122" s="92" t="s">
        <v>370</v>
      </c>
      <c r="N122" s="90"/>
      <c r="O122" s="107"/>
      <c r="P122" s="92"/>
      <c r="Q122" s="93">
        <v>88</v>
      </c>
      <c r="R122" s="94">
        <v>88</v>
      </c>
    </row>
    <row r="123" spans="1:18" x14ac:dyDescent="0.25">
      <c r="A123" s="96">
        <v>6</v>
      </c>
      <c r="B123" s="83" t="s">
        <v>15</v>
      </c>
      <c r="C123" s="84" t="s">
        <v>374</v>
      </c>
      <c r="D123" s="85">
        <v>1971</v>
      </c>
      <c r="E123" s="85" t="s">
        <v>10</v>
      </c>
      <c r="F123" s="86">
        <v>5</v>
      </c>
      <c r="G123" s="87">
        <v>18</v>
      </c>
      <c r="H123" s="88">
        <v>20</v>
      </c>
      <c r="I123" s="89">
        <v>20</v>
      </c>
      <c r="J123" s="106">
        <v>4</v>
      </c>
      <c r="K123" s="90" t="s">
        <v>370</v>
      </c>
      <c r="L123" s="107">
        <v>16</v>
      </c>
      <c r="M123" s="92" t="s">
        <v>370</v>
      </c>
      <c r="N123" s="90"/>
      <c r="O123" s="107"/>
      <c r="P123" s="92"/>
      <c r="Q123" s="93">
        <v>83</v>
      </c>
      <c r="R123" s="94">
        <v>83</v>
      </c>
    </row>
    <row r="124" spans="1:18" x14ac:dyDescent="0.25">
      <c r="A124" s="96">
        <v>7</v>
      </c>
      <c r="B124" s="83" t="s">
        <v>118</v>
      </c>
      <c r="C124" s="84" t="s">
        <v>381</v>
      </c>
      <c r="D124" s="85">
        <v>1945</v>
      </c>
      <c r="E124" s="85" t="s">
        <v>60</v>
      </c>
      <c r="F124" s="86">
        <v>13</v>
      </c>
      <c r="G124" s="87" t="s">
        <v>370</v>
      </c>
      <c r="H124" s="88" t="s">
        <v>370</v>
      </c>
      <c r="I124" s="89" t="s">
        <v>370</v>
      </c>
      <c r="J124" s="106">
        <v>7</v>
      </c>
      <c r="K124" s="90">
        <v>40</v>
      </c>
      <c r="L124" s="107">
        <v>15</v>
      </c>
      <c r="M124" s="92" t="s">
        <v>370</v>
      </c>
      <c r="N124" s="90"/>
      <c r="O124" s="107"/>
      <c r="P124" s="92"/>
      <c r="Q124" s="93">
        <v>75</v>
      </c>
      <c r="R124" s="94">
        <v>75</v>
      </c>
    </row>
    <row r="125" spans="1:18" x14ac:dyDescent="0.25">
      <c r="A125" s="96">
        <v>8</v>
      </c>
      <c r="B125" s="83" t="s">
        <v>30</v>
      </c>
      <c r="C125" s="84" t="s">
        <v>377</v>
      </c>
      <c r="D125" s="85">
        <v>1950</v>
      </c>
      <c r="E125" s="85" t="s">
        <v>103</v>
      </c>
      <c r="F125" s="86">
        <v>16</v>
      </c>
      <c r="G125" s="87">
        <v>14</v>
      </c>
      <c r="H125" s="88" t="s">
        <v>370</v>
      </c>
      <c r="I125" s="89" t="s">
        <v>370</v>
      </c>
      <c r="J125" s="106">
        <v>18</v>
      </c>
      <c r="K125" s="90" t="s">
        <v>370</v>
      </c>
      <c r="L125" s="107" t="s">
        <v>370</v>
      </c>
      <c r="M125" s="92">
        <v>20</v>
      </c>
      <c r="N125" s="90"/>
      <c r="O125" s="107"/>
      <c r="P125" s="92"/>
      <c r="Q125" s="93">
        <v>68</v>
      </c>
      <c r="R125" s="94">
        <v>68</v>
      </c>
    </row>
    <row r="126" spans="1:18" x14ac:dyDescent="0.25">
      <c r="A126" s="96">
        <v>9</v>
      </c>
      <c r="B126" s="83" t="s">
        <v>39</v>
      </c>
      <c r="C126" s="84" t="s">
        <v>389</v>
      </c>
      <c r="D126" s="85">
        <v>1945</v>
      </c>
      <c r="E126" s="85" t="s">
        <v>10</v>
      </c>
      <c r="F126" s="86">
        <v>0</v>
      </c>
      <c r="G126" s="87">
        <v>10</v>
      </c>
      <c r="H126" s="88" t="s">
        <v>370</v>
      </c>
      <c r="I126" s="89" t="s">
        <v>370</v>
      </c>
      <c r="J126" s="106">
        <v>0</v>
      </c>
      <c r="K126" s="90">
        <v>30</v>
      </c>
      <c r="L126" s="107">
        <v>13</v>
      </c>
      <c r="M126" s="92" t="s">
        <v>370</v>
      </c>
      <c r="N126" s="90"/>
      <c r="O126" s="107"/>
      <c r="P126" s="92"/>
      <c r="Q126" s="93">
        <v>53</v>
      </c>
      <c r="R126" s="94">
        <v>53</v>
      </c>
    </row>
    <row r="127" spans="1:18" x14ac:dyDescent="0.25">
      <c r="A127" s="96">
        <v>10</v>
      </c>
      <c r="B127" s="83" t="s">
        <v>114</v>
      </c>
      <c r="C127" s="84" t="s">
        <v>376</v>
      </c>
      <c r="D127" s="85">
        <v>1965</v>
      </c>
      <c r="E127" s="85" t="s">
        <v>76</v>
      </c>
      <c r="F127" s="86">
        <v>25</v>
      </c>
      <c r="G127" s="87" t="s">
        <v>370</v>
      </c>
      <c r="H127" s="88" t="s">
        <v>370</v>
      </c>
      <c r="I127" s="89" t="s">
        <v>370</v>
      </c>
      <c r="J127" s="106">
        <v>25</v>
      </c>
      <c r="K127" s="90" t="s">
        <v>370</v>
      </c>
      <c r="L127" s="107" t="s">
        <v>370</v>
      </c>
      <c r="M127" s="92" t="s">
        <v>370</v>
      </c>
      <c r="N127" s="90"/>
      <c r="O127" s="107"/>
      <c r="P127" s="92"/>
      <c r="Q127" s="93">
        <v>50</v>
      </c>
      <c r="R127" s="94">
        <v>50</v>
      </c>
    </row>
    <row r="128" spans="1:18" x14ac:dyDescent="0.25">
      <c r="A128" s="96">
        <v>11</v>
      </c>
      <c r="B128" s="83" t="s">
        <v>440</v>
      </c>
      <c r="C128" s="84" t="s">
        <v>445</v>
      </c>
      <c r="D128" s="85">
        <v>1941</v>
      </c>
      <c r="E128" s="85" t="s">
        <v>10</v>
      </c>
      <c r="F128" s="86" t="s">
        <v>370</v>
      </c>
      <c r="G128" s="87" t="s">
        <v>370</v>
      </c>
      <c r="H128" s="88" t="s">
        <v>370</v>
      </c>
      <c r="I128" s="89" t="s">
        <v>370</v>
      </c>
      <c r="J128" s="106" t="s">
        <v>370</v>
      </c>
      <c r="K128" s="90">
        <v>34</v>
      </c>
      <c r="L128" s="107">
        <v>14</v>
      </c>
      <c r="M128" s="92" t="s">
        <v>370</v>
      </c>
      <c r="N128" s="90"/>
      <c r="O128" s="107"/>
      <c r="P128" s="92"/>
      <c r="Q128" s="93">
        <v>48</v>
      </c>
      <c r="R128" s="94">
        <v>48</v>
      </c>
    </row>
    <row r="129" spans="1:18" x14ac:dyDescent="0.25">
      <c r="A129" s="96">
        <v>12</v>
      </c>
      <c r="B129" s="83" t="s">
        <v>287</v>
      </c>
      <c r="C129" s="84" t="s">
        <v>645</v>
      </c>
      <c r="D129" s="85">
        <v>1965</v>
      </c>
      <c r="E129" s="85" t="s">
        <v>586</v>
      </c>
      <c r="F129" s="86" t="s">
        <v>370</v>
      </c>
      <c r="G129" s="87" t="s">
        <v>370</v>
      </c>
      <c r="H129" s="88" t="s">
        <v>370</v>
      </c>
      <c r="I129" s="89" t="s">
        <v>370</v>
      </c>
      <c r="J129" s="106">
        <v>15</v>
      </c>
      <c r="K129" s="90" t="s">
        <v>370</v>
      </c>
      <c r="L129" s="107" t="s">
        <v>370</v>
      </c>
      <c r="M129" s="92">
        <v>25</v>
      </c>
      <c r="N129" s="90"/>
      <c r="O129" s="107"/>
      <c r="P129" s="92"/>
      <c r="Q129" s="93">
        <v>40</v>
      </c>
      <c r="R129" s="94">
        <v>40</v>
      </c>
    </row>
    <row r="130" spans="1:18" x14ac:dyDescent="0.25">
      <c r="A130" s="96">
        <v>13</v>
      </c>
      <c r="B130" s="83" t="s">
        <v>444</v>
      </c>
      <c r="C130" s="84" t="s">
        <v>646</v>
      </c>
      <c r="D130" s="85">
        <v>1957</v>
      </c>
      <c r="E130" s="85" t="s">
        <v>609</v>
      </c>
      <c r="F130" s="86">
        <v>0</v>
      </c>
      <c r="G130" s="87" t="s">
        <v>370</v>
      </c>
      <c r="H130" s="88" t="s">
        <v>370</v>
      </c>
      <c r="I130" s="89" t="s">
        <v>370</v>
      </c>
      <c r="J130" s="106">
        <v>0</v>
      </c>
      <c r="K130" s="90">
        <v>32</v>
      </c>
      <c r="L130" s="107" t="s">
        <v>370</v>
      </c>
      <c r="M130" s="92">
        <v>7</v>
      </c>
      <c r="N130" s="90"/>
      <c r="O130" s="107"/>
      <c r="P130" s="92"/>
      <c r="Q130" s="93">
        <v>39</v>
      </c>
      <c r="R130" s="94">
        <v>39</v>
      </c>
    </row>
    <row r="131" spans="1:18" x14ac:dyDescent="0.25">
      <c r="A131" s="96">
        <v>14</v>
      </c>
      <c r="B131" s="83" t="s">
        <v>21</v>
      </c>
      <c r="C131" s="84" t="s">
        <v>559</v>
      </c>
      <c r="D131" s="85">
        <v>1970</v>
      </c>
      <c r="E131" s="85" t="s">
        <v>22</v>
      </c>
      <c r="F131" s="86">
        <v>0</v>
      </c>
      <c r="G131" s="87">
        <v>12</v>
      </c>
      <c r="H131" s="88">
        <v>14</v>
      </c>
      <c r="I131" s="89">
        <v>10</v>
      </c>
      <c r="J131" s="106" t="s">
        <v>370</v>
      </c>
      <c r="K131" s="90" t="s">
        <v>370</v>
      </c>
      <c r="L131" s="107" t="s">
        <v>370</v>
      </c>
      <c r="M131" s="92" t="s">
        <v>370</v>
      </c>
      <c r="N131" s="90"/>
      <c r="O131" s="107"/>
      <c r="P131" s="92"/>
      <c r="Q131" s="93">
        <v>36</v>
      </c>
      <c r="R131" s="94">
        <v>36</v>
      </c>
    </row>
    <row r="132" spans="1:18" x14ac:dyDescent="0.25">
      <c r="A132" s="96">
        <v>15</v>
      </c>
      <c r="B132" s="83" t="s">
        <v>292</v>
      </c>
      <c r="C132" s="84" t="s">
        <v>392</v>
      </c>
      <c r="D132" s="85">
        <v>1952</v>
      </c>
      <c r="E132" s="85" t="s">
        <v>278</v>
      </c>
      <c r="F132" s="86" t="s">
        <v>370</v>
      </c>
      <c r="G132" s="87" t="s">
        <v>370</v>
      </c>
      <c r="H132" s="88" t="s">
        <v>370</v>
      </c>
      <c r="I132" s="89" t="s">
        <v>370</v>
      </c>
      <c r="J132" s="106">
        <v>9</v>
      </c>
      <c r="K132" s="90" t="s">
        <v>370</v>
      </c>
      <c r="L132" s="107">
        <v>25</v>
      </c>
      <c r="M132" s="92" t="s">
        <v>370</v>
      </c>
      <c r="N132" s="90"/>
      <c r="O132" s="107"/>
      <c r="P132" s="92"/>
      <c r="Q132" s="93">
        <v>34</v>
      </c>
      <c r="R132" s="94">
        <v>34</v>
      </c>
    </row>
    <row r="133" spans="1:18" x14ac:dyDescent="0.25">
      <c r="A133" s="96">
        <v>15</v>
      </c>
      <c r="B133" s="83" t="s">
        <v>292</v>
      </c>
      <c r="C133" s="84" t="s">
        <v>392</v>
      </c>
      <c r="D133" s="85">
        <v>1952</v>
      </c>
      <c r="E133" s="85" t="s">
        <v>278</v>
      </c>
      <c r="F133" s="86" t="s">
        <v>370</v>
      </c>
      <c r="G133" s="87" t="s">
        <v>370</v>
      </c>
      <c r="H133" s="88" t="s">
        <v>370</v>
      </c>
      <c r="I133" s="89" t="s">
        <v>370</v>
      </c>
      <c r="J133" s="106">
        <v>9</v>
      </c>
      <c r="K133" s="90" t="s">
        <v>370</v>
      </c>
      <c r="L133" s="107">
        <v>25</v>
      </c>
      <c r="M133" s="92" t="s">
        <v>370</v>
      </c>
      <c r="N133" s="90"/>
      <c r="O133" s="107"/>
      <c r="P133" s="92"/>
      <c r="Q133" s="93">
        <v>34</v>
      </c>
      <c r="R133" s="94">
        <v>34</v>
      </c>
    </row>
    <row r="134" spans="1:18" x14ac:dyDescent="0.25">
      <c r="A134" s="96">
        <v>17</v>
      </c>
      <c r="B134" s="83" t="s">
        <v>38</v>
      </c>
      <c r="C134" s="84" t="s">
        <v>379</v>
      </c>
      <c r="D134" s="85">
        <v>1961</v>
      </c>
      <c r="E134" s="85" t="s">
        <v>36</v>
      </c>
      <c r="F134" s="86" t="s">
        <v>370</v>
      </c>
      <c r="G134" s="87">
        <v>8</v>
      </c>
      <c r="H134" s="88">
        <v>13</v>
      </c>
      <c r="I134" s="89">
        <v>9</v>
      </c>
      <c r="J134" s="106" t="s">
        <v>370</v>
      </c>
      <c r="K134" s="90" t="s">
        <v>370</v>
      </c>
      <c r="L134" s="107" t="s">
        <v>370</v>
      </c>
      <c r="M134" s="92" t="s">
        <v>370</v>
      </c>
      <c r="N134" s="90"/>
      <c r="O134" s="107"/>
      <c r="P134" s="92"/>
      <c r="Q134" s="93">
        <v>30</v>
      </c>
      <c r="R134" s="94">
        <v>30</v>
      </c>
    </row>
    <row r="135" spans="1:18" x14ac:dyDescent="0.25">
      <c r="A135" s="96">
        <v>18</v>
      </c>
      <c r="B135" s="83" t="s">
        <v>20</v>
      </c>
      <c r="C135" s="84" t="s">
        <v>383</v>
      </c>
      <c r="D135" s="85">
        <v>1953</v>
      </c>
      <c r="E135" s="85" t="s">
        <v>10</v>
      </c>
      <c r="F135" s="86" t="s">
        <v>370</v>
      </c>
      <c r="G135" s="87">
        <v>17</v>
      </c>
      <c r="H135" s="88" t="s">
        <v>370</v>
      </c>
      <c r="I135" s="89" t="s">
        <v>370</v>
      </c>
      <c r="J135" s="106" t="s">
        <v>370</v>
      </c>
      <c r="K135" s="90" t="s">
        <v>370</v>
      </c>
      <c r="L135" s="107">
        <v>11</v>
      </c>
      <c r="M135" s="92" t="s">
        <v>370</v>
      </c>
      <c r="N135" s="90"/>
      <c r="O135" s="107"/>
      <c r="P135" s="92"/>
      <c r="Q135" s="93">
        <v>28</v>
      </c>
      <c r="R135" s="94">
        <v>28</v>
      </c>
    </row>
    <row r="136" spans="1:18" x14ac:dyDescent="0.25">
      <c r="A136" s="96">
        <v>19</v>
      </c>
      <c r="B136" s="83" t="s">
        <v>290</v>
      </c>
      <c r="C136" s="84" t="s">
        <v>647</v>
      </c>
      <c r="D136" s="85">
        <v>1949</v>
      </c>
      <c r="E136" s="85" t="s">
        <v>74</v>
      </c>
      <c r="F136" s="86" t="s">
        <v>370</v>
      </c>
      <c r="G136" s="87" t="s">
        <v>370</v>
      </c>
      <c r="H136" s="88" t="s">
        <v>370</v>
      </c>
      <c r="I136" s="89" t="s">
        <v>370</v>
      </c>
      <c r="J136" s="106">
        <v>10</v>
      </c>
      <c r="K136" s="90" t="s">
        <v>370</v>
      </c>
      <c r="L136" s="107" t="s">
        <v>370</v>
      </c>
      <c r="M136" s="92">
        <v>14</v>
      </c>
      <c r="N136" s="90"/>
      <c r="O136" s="107"/>
      <c r="P136" s="92"/>
      <c r="Q136" s="93">
        <v>24</v>
      </c>
      <c r="R136" s="94">
        <v>24</v>
      </c>
    </row>
    <row r="137" spans="1:18" x14ac:dyDescent="0.25">
      <c r="A137" s="96">
        <v>20</v>
      </c>
      <c r="B137" s="83" t="s">
        <v>117</v>
      </c>
      <c r="C137" s="84" t="s">
        <v>380</v>
      </c>
      <c r="D137" s="85">
        <v>1959</v>
      </c>
      <c r="E137" s="85" t="s">
        <v>74</v>
      </c>
      <c r="F137" s="86">
        <v>15</v>
      </c>
      <c r="G137" s="87" t="s">
        <v>370</v>
      </c>
      <c r="H137" s="88" t="s">
        <v>370</v>
      </c>
      <c r="I137" s="89" t="s">
        <v>370</v>
      </c>
      <c r="J137" s="106">
        <v>8</v>
      </c>
      <c r="K137" s="90" t="s">
        <v>370</v>
      </c>
      <c r="L137" s="107" t="s">
        <v>370</v>
      </c>
      <c r="M137" s="92" t="s">
        <v>370</v>
      </c>
      <c r="N137" s="90"/>
      <c r="O137" s="107"/>
      <c r="P137" s="92"/>
      <c r="Q137" s="93">
        <v>23</v>
      </c>
      <c r="R137" s="94">
        <v>23</v>
      </c>
    </row>
    <row r="138" spans="1:18" x14ac:dyDescent="0.25">
      <c r="A138" s="96">
        <v>20</v>
      </c>
      <c r="B138" s="83" t="s">
        <v>37</v>
      </c>
      <c r="C138" s="84" t="s">
        <v>561</v>
      </c>
      <c r="D138" s="85">
        <v>1955</v>
      </c>
      <c r="E138" s="85" t="s">
        <v>10</v>
      </c>
      <c r="F138" s="86" t="s">
        <v>370</v>
      </c>
      <c r="G138" s="87">
        <v>11</v>
      </c>
      <c r="H138" s="88" t="s">
        <v>370</v>
      </c>
      <c r="I138" s="89" t="s">
        <v>370</v>
      </c>
      <c r="J138" s="106">
        <v>0</v>
      </c>
      <c r="K138" s="90" t="s">
        <v>370</v>
      </c>
      <c r="L138" s="107" t="s">
        <v>370</v>
      </c>
      <c r="M138" s="92">
        <v>12</v>
      </c>
      <c r="N138" s="90"/>
      <c r="O138" s="107"/>
      <c r="P138" s="92"/>
      <c r="Q138" s="93">
        <v>23</v>
      </c>
      <c r="R138" s="94">
        <v>23</v>
      </c>
    </row>
    <row r="139" spans="1:18" x14ac:dyDescent="0.25">
      <c r="A139" s="96">
        <v>22</v>
      </c>
      <c r="B139" s="83" t="s">
        <v>116</v>
      </c>
      <c r="C139" s="84" t="s">
        <v>382</v>
      </c>
      <c r="D139" s="85">
        <v>1949</v>
      </c>
      <c r="E139" s="85" t="s">
        <v>102</v>
      </c>
      <c r="F139" s="86">
        <v>17</v>
      </c>
      <c r="G139" s="87" t="s">
        <v>370</v>
      </c>
      <c r="H139" s="88" t="s">
        <v>370</v>
      </c>
      <c r="I139" s="89" t="s">
        <v>370</v>
      </c>
      <c r="J139" s="106" t="s">
        <v>370</v>
      </c>
      <c r="K139" s="90" t="s">
        <v>370</v>
      </c>
      <c r="L139" s="107" t="s">
        <v>370</v>
      </c>
      <c r="M139" s="92" t="s">
        <v>370</v>
      </c>
      <c r="N139" s="90"/>
      <c r="O139" s="107"/>
      <c r="P139" s="92"/>
      <c r="Q139" s="93">
        <v>17</v>
      </c>
      <c r="R139" s="94">
        <v>17</v>
      </c>
    </row>
    <row r="140" spans="1:18" x14ac:dyDescent="0.25">
      <c r="A140" s="96">
        <v>22</v>
      </c>
      <c r="B140" s="83" t="s">
        <v>284</v>
      </c>
      <c r="C140" s="84" t="s">
        <v>560</v>
      </c>
      <c r="D140" s="85">
        <v>1953</v>
      </c>
      <c r="E140" s="85" t="s">
        <v>215</v>
      </c>
      <c r="F140" s="86" t="s">
        <v>370</v>
      </c>
      <c r="G140" s="87" t="s">
        <v>370</v>
      </c>
      <c r="H140" s="88" t="s">
        <v>370</v>
      </c>
      <c r="I140" s="89" t="s">
        <v>370</v>
      </c>
      <c r="J140" s="106">
        <v>17</v>
      </c>
      <c r="K140" s="90" t="s">
        <v>370</v>
      </c>
      <c r="L140" s="107" t="s">
        <v>370</v>
      </c>
      <c r="M140" s="92" t="s">
        <v>370</v>
      </c>
      <c r="N140" s="90"/>
      <c r="O140" s="107"/>
      <c r="P140" s="92"/>
      <c r="Q140" s="93">
        <v>17</v>
      </c>
      <c r="R140" s="94">
        <v>17</v>
      </c>
    </row>
    <row r="141" spans="1:18" x14ac:dyDescent="0.25">
      <c r="A141" s="96">
        <v>22</v>
      </c>
      <c r="B141" s="83" t="s">
        <v>600</v>
      </c>
      <c r="C141" s="84" t="s">
        <v>648</v>
      </c>
      <c r="D141" s="85">
        <v>1957</v>
      </c>
      <c r="E141" s="85" t="s">
        <v>601</v>
      </c>
      <c r="F141" s="86" t="s">
        <v>370</v>
      </c>
      <c r="G141" s="87" t="s">
        <v>370</v>
      </c>
      <c r="H141" s="88" t="s">
        <v>370</v>
      </c>
      <c r="I141" s="89" t="s">
        <v>370</v>
      </c>
      <c r="J141" s="106" t="s">
        <v>370</v>
      </c>
      <c r="K141" s="90" t="s">
        <v>370</v>
      </c>
      <c r="L141" s="107" t="s">
        <v>370</v>
      </c>
      <c r="M141" s="92">
        <v>17</v>
      </c>
      <c r="N141" s="90"/>
      <c r="O141" s="107"/>
      <c r="P141" s="92"/>
      <c r="Q141" s="93">
        <v>17</v>
      </c>
      <c r="R141" s="94">
        <v>17</v>
      </c>
    </row>
    <row r="142" spans="1:18" x14ac:dyDescent="0.25">
      <c r="A142" s="96">
        <v>25</v>
      </c>
      <c r="B142" s="83" t="s">
        <v>285</v>
      </c>
      <c r="C142" s="84" t="s">
        <v>384</v>
      </c>
      <c r="D142" s="85">
        <v>1970</v>
      </c>
      <c r="E142" s="85" t="s">
        <v>286</v>
      </c>
      <c r="F142" s="86" t="s">
        <v>370</v>
      </c>
      <c r="G142" s="87" t="s">
        <v>370</v>
      </c>
      <c r="H142" s="88" t="s">
        <v>370</v>
      </c>
      <c r="I142" s="89" t="s">
        <v>370</v>
      </c>
      <c r="J142" s="106">
        <v>16</v>
      </c>
      <c r="K142" s="90" t="s">
        <v>370</v>
      </c>
      <c r="L142" s="107" t="s">
        <v>370</v>
      </c>
      <c r="M142" s="92" t="s">
        <v>370</v>
      </c>
      <c r="N142" s="90"/>
      <c r="O142" s="107"/>
      <c r="P142" s="92"/>
      <c r="Q142" s="93">
        <v>16</v>
      </c>
      <c r="R142" s="94">
        <v>16</v>
      </c>
    </row>
    <row r="143" spans="1:18" x14ac:dyDescent="0.25">
      <c r="A143" s="96">
        <v>26</v>
      </c>
      <c r="B143" s="83" t="s">
        <v>23</v>
      </c>
      <c r="C143" s="84" t="s">
        <v>385</v>
      </c>
      <c r="D143" s="85">
        <v>1958</v>
      </c>
      <c r="E143" s="85" t="s">
        <v>24</v>
      </c>
      <c r="F143" s="86" t="s">
        <v>370</v>
      </c>
      <c r="G143" s="87">
        <v>13</v>
      </c>
      <c r="H143" s="88" t="s">
        <v>370</v>
      </c>
      <c r="I143" s="89" t="s">
        <v>370</v>
      </c>
      <c r="J143" s="106" t="s">
        <v>370</v>
      </c>
      <c r="K143" s="90" t="s">
        <v>370</v>
      </c>
      <c r="L143" s="107" t="s">
        <v>370</v>
      </c>
      <c r="M143" s="92" t="s">
        <v>370</v>
      </c>
      <c r="N143" s="90"/>
      <c r="O143" s="107"/>
      <c r="P143" s="92"/>
      <c r="Q143" s="93">
        <v>13</v>
      </c>
      <c r="R143" s="94">
        <v>13</v>
      </c>
    </row>
    <row r="144" spans="1:18" x14ac:dyDescent="0.25">
      <c r="A144" s="96">
        <v>27</v>
      </c>
      <c r="B144" s="83" t="s">
        <v>288</v>
      </c>
      <c r="C144" s="84" t="s">
        <v>387</v>
      </c>
      <c r="D144" s="85">
        <v>1959</v>
      </c>
      <c r="E144" s="85" t="s">
        <v>289</v>
      </c>
      <c r="F144" s="86" t="s">
        <v>370</v>
      </c>
      <c r="G144" s="87" t="s">
        <v>370</v>
      </c>
      <c r="H144" s="88" t="s">
        <v>370</v>
      </c>
      <c r="I144" s="89" t="s">
        <v>370</v>
      </c>
      <c r="J144" s="106">
        <v>12</v>
      </c>
      <c r="K144" s="90" t="s">
        <v>370</v>
      </c>
      <c r="L144" s="107" t="s">
        <v>370</v>
      </c>
      <c r="M144" s="92" t="s">
        <v>370</v>
      </c>
      <c r="N144" s="90"/>
      <c r="O144" s="107"/>
      <c r="P144" s="92"/>
      <c r="Q144" s="93">
        <v>12</v>
      </c>
      <c r="R144" s="94">
        <v>12</v>
      </c>
    </row>
    <row r="145" spans="1:18" x14ac:dyDescent="0.25">
      <c r="A145" s="96">
        <v>27</v>
      </c>
      <c r="B145" s="83" t="s">
        <v>119</v>
      </c>
      <c r="C145" s="84" t="s">
        <v>386</v>
      </c>
      <c r="D145" s="85">
        <v>1941</v>
      </c>
      <c r="E145" s="85" t="s">
        <v>104</v>
      </c>
      <c r="F145" s="86">
        <v>12</v>
      </c>
      <c r="G145" s="87" t="s">
        <v>370</v>
      </c>
      <c r="H145" s="88" t="s">
        <v>370</v>
      </c>
      <c r="I145" s="89" t="s">
        <v>370</v>
      </c>
      <c r="J145" s="106">
        <v>0</v>
      </c>
      <c r="K145" s="90" t="s">
        <v>370</v>
      </c>
      <c r="L145" s="107" t="s">
        <v>370</v>
      </c>
      <c r="M145" s="92" t="s">
        <v>370</v>
      </c>
      <c r="N145" s="90"/>
      <c r="O145" s="107"/>
      <c r="P145" s="92"/>
      <c r="Q145" s="93">
        <v>12</v>
      </c>
      <c r="R145" s="94">
        <v>12</v>
      </c>
    </row>
    <row r="146" spans="1:18" x14ac:dyDescent="0.25">
      <c r="A146" s="96">
        <v>27</v>
      </c>
      <c r="B146" s="83" t="s">
        <v>502</v>
      </c>
      <c r="C146" s="84" t="s">
        <v>649</v>
      </c>
      <c r="D146" s="85">
        <v>1968</v>
      </c>
      <c r="E146" s="85" t="s">
        <v>588</v>
      </c>
      <c r="F146" s="86" t="s">
        <v>370</v>
      </c>
      <c r="G146" s="87" t="s">
        <v>370</v>
      </c>
      <c r="H146" s="88" t="s">
        <v>370</v>
      </c>
      <c r="I146" s="89" t="s">
        <v>370</v>
      </c>
      <c r="J146" s="106" t="s">
        <v>370</v>
      </c>
      <c r="K146" s="90" t="s">
        <v>370</v>
      </c>
      <c r="L146" s="107">
        <v>12</v>
      </c>
      <c r="M146" s="92">
        <v>0</v>
      </c>
      <c r="N146" s="90"/>
      <c r="O146" s="107"/>
      <c r="P146" s="92"/>
      <c r="Q146" s="93">
        <v>12</v>
      </c>
      <c r="R146" s="94">
        <v>12</v>
      </c>
    </row>
    <row r="147" spans="1:18" x14ac:dyDescent="0.25">
      <c r="A147" s="96">
        <v>30</v>
      </c>
      <c r="B147" s="83" t="s">
        <v>121</v>
      </c>
      <c r="C147" s="84" t="s">
        <v>388</v>
      </c>
      <c r="D147" s="85">
        <v>1965</v>
      </c>
      <c r="E147" s="85" t="s">
        <v>79</v>
      </c>
      <c r="F147" s="86">
        <v>11</v>
      </c>
      <c r="G147" s="87" t="s">
        <v>370</v>
      </c>
      <c r="H147" s="88" t="s">
        <v>370</v>
      </c>
      <c r="I147" s="89" t="s">
        <v>370</v>
      </c>
      <c r="J147" s="106" t="s">
        <v>370</v>
      </c>
      <c r="K147" s="90" t="s">
        <v>370</v>
      </c>
      <c r="L147" s="107" t="s">
        <v>370</v>
      </c>
      <c r="M147" s="92" t="s">
        <v>370</v>
      </c>
      <c r="N147" s="90"/>
      <c r="O147" s="107"/>
      <c r="P147" s="92"/>
      <c r="Q147" s="93">
        <v>11</v>
      </c>
      <c r="R147" s="94">
        <v>11</v>
      </c>
    </row>
    <row r="148" spans="1:18" x14ac:dyDescent="0.25">
      <c r="A148" s="96">
        <v>30</v>
      </c>
      <c r="B148" s="83" t="s">
        <v>603</v>
      </c>
      <c r="C148" s="84" t="s">
        <v>650</v>
      </c>
      <c r="D148" s="85">
        <v>1967</v>
      </c>
      <c r="E148" s="85" t="s">
        <v>604</v>
      </c>
      <c r="F148" s="86" t="s">
        <v>370</v>
      </c>
      <c r="G148" s="87" t="s">
        <v>370</v>
      </c>
      <c r="H148" s="88" t="s">
        <v>370</v>
      </c>
      <c r="I148" s="89" t="s">
        <v>370</v>
      </c>
      <c r="J148" s="106" t="s">
        <v>370</v>
      </c>
      <c r="K148" s="90" t="s">
        <v>370</v>
      </c>
      <c r="L148" s="107" t="s">
        <v>370</v>
      </c>
      <c r="M148" s="92">
        <v>11</v>
      </c>
      <c r="N148" s="90"/>
      <c r="O148" s="107"/>
      <c r="P148" s="92"/>
      <c r="Q148" s="93">
        <v>11</v>
      </c>
      <c r="R148" s="94">
        <v>11</v>
      </c>
    </row>
    <row r="149" spans="1:18" x14ac:dyDescent="0.25">
      <c r="A149" s="96">
        <v>32</v>
      </c>
      <c r="B149" s="83" t="s">
        <v>605</v>
      </c>
      <c r="C149" s="84" t="s">
        <v>651</v>
      </c>
      <c r="D149" s="85">
        <v>1954</v>
      </c>
      <c r="E149" s="85" t="s">
        <v>606</v>
      </c>
      <c r="F149" s="86" t="s">
        <v>370</v>
      </c>
      <c r="G149" s="87" t="s">
        <v>370</v>
      </c>
      <c r="H149" s="88" t="s">
        <v>370</v>
      </c>
      <c r="I149" s="89" t="s">
        <v>370</v>
      </c>
      <c r="J149" s="106" t="s">
        <v>370</v>
      </c>
      <c r="K149" s="90" t="s">
        <v>370</v>
      </c>
      <c r="L149" s="107" t="s">
        <v>370</v>
      </c>
      <c r="M149" s="92">
        <v>10</v>
      </c>
      <c r="N149" s="90"/>
      <c r="O149" s="107"/>
      <c r="P149" s="92"/>
      <c r="Q149" s="93">
        <v>10</v>
      </c>
      <c r="R149" s="94">
        <v>10</v>
      </c>
    </row>
    <row r="150" spans="1:18" x14ac:dyDescent="0.25">
      <c r="A150" s="96">
        <v>32</v>
      </c>
      <c r="B150" s="83" t="s">
        <v>518</v>
      </c>
      <c r="C150" s="84" t="s">
        <v>652</v>
      </c>
      <c r="D150" s="85">
        <v>1951</v>
      </c>
      <c r="E150" s="85" t="s">
        <v>571</v>
      </c>
      <c r="F150" s="86" t="s">
        <v>370</v>
      </c>
      <c r="G150" s="87" t="s">
        <v>370</v>
      </c>
      <c r="H150" s="88" t="s">
        <v>370</v>
      </c>
      <c r="I150" s="89" t="s">
        <v>370</v>
      </c>
      <c r="J150" s="106" t="s">
        <v>370</v>
      </c>
      <c r="K150" s="90" t="s">
        <v>370</v>
      </c>
      <c r="L150" s="107">
        <v>10</v>
      </c>
      <c r="M150" s="92">
        <v>0</v>
      </c>
      <c r="N150" s="90"/>
      <c r="O150" s="107"/>
      <c r="P150" s="92"/>
      <c r="Q150" s="93">
        <v>10</v>
      </c>
      <c r="R150" s="94">
        <v>10</v>
      </c>
    </row>
    <row r="151" spans="1:18" x14ac:dyDescent="0.25">
      <c r="A151" s="96">
        <v>34</v>
      </c>
      <c r="B151" s="83" t="s">
        <v>171</v>
      </c>
      <c r="C151" s="84" t="s">
        <v>390</v>
      </c>
      <c r="D151" s="85">
        <v>1965</v>
      </c>
      <c r="E151" s="85" t="s">
        <v>82</v>
      </c>
      <c r="F151" s="86">
        <v>9</v>
      </c>
      <c r="G151" s="87" t="s">
        <v>370</v>
      </c>
      <c r="H151" s="88" t="s">
        <v>370</v>
      </c>
      <c r="I151" s="89" t="s">
        <v>370</v>
      </c>
      <c r="J151" s="106" t="s">
        <v>370</v>
      </c>
      <c r="K151" s="90" t="s">
        <v>370</v>
      </c>
      <c r="L151" s="107" t="s">
        <v>370</v>
      </c>
      <c r="M151" s="92" t="s">
        <v>370</v>
      </c>
      <c r="N151" s="90"/>
      <c r="O151" s="107"/>
      <c r="P151" s="92"/>
      <c r="Q151" s="93">
        <v>9</v>
      </c>
      <c r="R151" s="94">
        <v>9</v>
      </c>
    </row>
    <row r="152" spans="1:18" x14ac:dyDescent="0.25">
      <c r="A152" s="96">
        <v>34</v>
      </c>
      <c r="B152" s="83" t="s">
        <v>31</v>
      </c>
      <c r="C152" s="84" t="s">
        <v>391</v>
      </c>
      <c r="D152" s="85">
        <v>1969</v>
      </c>
      <c r="E152" s="85" t="s">
        <v>32</v>
      </c>
      <c r="F152" s="86" t="s">
        <v>370</v>
      </c>
      <c r="G152" s="87">
        <v>9</v>
      </c>
      <c r="H152" s="88" t="s">
        <v>370</v>
      </c>
      <c r="I152" s="89" t="s">
        <v>370</v>
      </c>
      <c r="J152" s="106" t="s">
        <v>370</v>
      </c>
      <c r="K152" s="90" t="s">
        <v>370</v>
      </c>
      <c r="L152" s="107" t="s">
        <v>370</v>
      </c>
      <c r="M152" s="92" t="s">
        <v>370</v>
      </c>
      <c r="N152" s="90"/>
      <c r="O152" s="107"/>
      <c r="P152" s="92"/>
      <c r="Q152" s="93">
        <v>9</v>
      </c>
      <c r="R152" s="94">
        <v>9</v>
      </c>
    </row>
    <row r="153" spans="1:18" x14ac:dyDescent="0.25">
      <c r="A153" s="96">
        <v>34</v>
      </c>
      <c r="B153" s="83" t="s">
        <v>506</v>
      </c>
      <c r="C153" s="84" t="s">
        <v>562</v>
      </c>
      <c r="D153" s="85">
        <v>1969</v>
      </c>
      <c r="E153" s="85" t="s">
        <v>492</v>
      </c>
      <c r="F153" s="86" t="s">
        <v>370</v>
      </c>
      <c r="G153" s="87" t="s">
        <v>370</v>
      </c>
      <c r="H153" s="88" t="s">
        <v>370</v>
      </c>
      <c r="I153" s="89" t="s">
        <v>370</v>
      </c>
      <c r="J153" s="106" t="s">
        <v>370</v>
      </c>
      <c r="K153" s="90" t="s">
        <v>370</v>
      </c>
      <c r="L153" s="107">
        <v>9</v>
      </c>
      <c r="M153" s="92" t="s">
        <v>370</v>
      </c>
      <c r="N153" s="90"/>
      <c r="O153" s="107"/>
      <c r="P153" s="92"/>
      <c r="Q153" s="93">
        <v>9</v>
      </c>
      <c r="R153" s="94">
        <v>9</v>
      </c>
    </row>
    <row r="154" spans="1:18" x14ac:dyDescent="0.25">
      <c r="A154" s="96">
        <v>37</v>
      </c>
      <c r="B154" s="83" t="s">
        <v>328</v>
      </c>
      <c r="C154" s="84" t="s">
        <v>563</v>
      </c>
      <c r="D154" s="85">
        <v>1969</v>
      </c>
      <c r="E154" s="85" t="s">
        <v>329</v>
      </c>
      <c r="F154" s="86" t="s">
        <v>370</v>
      </c>
      <c r="G154" s="87" t="s">
        <v>370</v>
      </c>
      <c r="H154" s="88" t="s">
        <v>370</v>
      </c>
      <c r="I154" s="89" t="s">
        <v>370</v>
      </c>
      <c r="J154" s="106">
        <v>0</v>
      </c>
      <c r="K154" s="90" t="s">
        <v>370</v>
      </c>
      <c r="L154" s="107">
        <v>8</v>
      </c>
      <c r="M154" s="92" t="s">
        <v>370</v>
      </c>
      <c r="N154" s="90"/>
      <c r="O154" s="107"/>
      <c r="P154" s="92"/>
      <c r="Q154" s="93">
        <v>8</v>
      </c>
      <c r="R154" s="94">
        <v>8</v>
      </c>
    </row>
    <row r="155" spans="1:18" x14ac:dyDescent="0.25">
      <c r="A155" s="96">
        <v>37</v>
      </c>
      <c r="B155" s="83" t="s">
        <v>607</v>
      </c>
      <c r="C155" s="84" t="s">
        <v>653</v>
      </c>
      <c r="D155" s="85">
        <v>1960</v>
      </c>
      <c r="E155" s="85" t="s">
        <v>608</v>
      </c>
      <c r="F155" s="86" t="s">
        <v>370</v>
      </c>
      <c r="G155" s="87" t="s">
        <v>370</v>
      </c>
      <c r="H155" s="88" t="s">
        <v>370</v>
      </c>
      <c r="I155" s="89" t="s">
        <v>370</v>
      </c>
      <c r="J155" s="106" t="s">
        <v>370</v>
      </c>
      <c r="K155" s="90" t="s">
        <v>370</v>
      </c>
      <c r="L155" s="107" t="s">
        <v>370</v>
      </c>
      <c r="M155" s="92">
        <v>8</v>
      </c>
      <c r="N155" s="90"/>
      <c r="O155" s="107"/>
      <c r="P155" s="92"/>
      <c r="Q155" s="93">
        <v>8</v>
      </c>
      <c r="R155" s="94">
        <v>8</v>
      </c>
    </row>
    <row r="156" spans="1:18" x14ac:dyDescent="0.25">
      <c r="A156" s="96">
        <v>39</v>
      </c>
      <c r="B156" s="83" t="s">
        <v>122</v>
      </c>
      <c r="C156" s="84" t="s">
        <v>393</v>
      </c>
      <c r="D156" s="85">
        <v>1963</v>
      </c>
      <c r="E156" s="85" t="s">
        <v>68</v>
      </c>
      <c r="F156" s="86">
        <v>7</v>
      </c>
      <c r="G156" s="87" t="s">
        <v>370</v>
      </c>
      <c r="H156" s="88" t="s">
        <v>370</v>
      </c>
      <c r="I156" s="89" t="s">
        <v>370</v>
      </c>
      <c r="J156" s="106" t="s">
        <v>370</v>
      </c>
      <c r="K156" s="90" t="s">
        <v>370</v>
      </c>
      <c r="L156" s="107" t="s">
        <v>370</v>
      </c>
      <c r="M156" s="92" t="s">
        <v>370</v>
      </c>
      <c r="N156" s="90"/>
      <c r="O156" s="107"/>
      <c r="P156" s="92"/>
      <c r="Q156" s="93">
        <v>7</v>
      </c>
      <c r="R156" s="94">
        <v>7</v>
      </c>
    </row>
    <row r="157" spans="1:18" x14ac:dyDescent="0.25">
      <c r="A157" s="96">
        <v>39</v>
      </c>
      <c r="B157" s="83" t="s">
        <v>514</v>
      </c>
      <c r="C157" s="84" t="s">
        <v>564</v>
      </c>
      <c r="D157" s="85">
        <v>1971</v>
      </c>
      <c r="E157" s="85" t="s">
        <v>485</v>
      </c>
      <c r="F157" s="86" t="s">
        <v>370</v>
      </c>
      <c r="G157" s="87" t="s">
        <v>370</v>
      </c>
      <c r="H157" s="88" t="s">
        <v>370</v>
      </c>
      <c r="I157" s="89" t="s">
        <v>370</v>
      </c>
      <c r="J157" s="106" t="s">
        <v>370</v>
      </c>
      <c r="K157" s="90" t="s">
        <v>370</v>
      </c>
      <c r="L157" s="107">
        <v>7</v>
      </c>
      <c r="M157" s="92" t="s">
        <v>370</v>
      </c>
      <c r="N157" s="90"/>
      <c r="O157" s="107"/>
      <c r="P157" s="92"/>
      <c r="Q157" s="93">
        <v>7</v>
      </c>
      <c r="R157" s="94">
        <v>7</v>
      </c>
    </row>
    <row r="158" spans="1:18" x14ac:dyDescent="0.25">
      <c r="A158" s="96">
        <v>41</v>
      </c>
      <c r="B158" s="83" t="s">
        <v>113</v>
      </c>
      <c r="C158" s="84" t="s">
        <v>394</v>
      </c>
      <c r="D158" s="85">
        <v>1957</v>
      </c>
      <c r="E158" s="85" t="s">
        <v>96</v>
      </c>
      <c r="F158" s="86">
        <v>6</v>
      </c>
      <c r="G158" s="87" t="s">
        <v>370</v>
      </c>
      <c r="H158" s="88" t="s">
        <v>370</v>
      </c>
      <c r="I158" s="89" t="s">
        <v>370</v>
      </c>
      <c r="J158" s="106" t="s">
        <v>370</v>
      </c>
      <c r="K158" s="90" t="s">
        <v>370</v>
      </c>
      <c r="L158" s="107" t="s">
        <v>370</v>
      </c>
      <c r="M158" s="92" t="s">
        <v>370</v>
      </c>
      <c r="N158" s="90"/>
      <c r="O158" s="107"/>
      <c r="P158" s="92"/>
      <c r="Q158" s="93">
        <v>6</v>
      </c>
      <c r="R158" s="94">
        <v>6</v>
      </c>
    </row>
    <row r="159" spans="1:18" x14ac:dyDescent="0.25">
      <c r="A159" s="96">
        <v>41</v>
      </c>
      <c r="B159" s="83" t="s">
        <v>293</v>
      </c>
      <c r="C159" s="84" t="s">
        <v>395</v>
      </c>
      <c r="D159" s="85">
        <v>1968</v>
      </c>
      <c r="E159" s="85" t="s">
        <v>64</v>
      </c>
      <c r="F159" s="86" t="s">
        <v>370</v>
      </c>
      <c r="G159" s="87" t="s">
        <v>370</v>
      </c>
      <c r="H159" s="88" t="s">
        <v>370</v>
      </c>
      <c r="I159" s="89" t="s">
        <v>370</v>
      </c>
      <c r="J159" s="106">
        <v>6</v>
      </c>
      <c r="K159" s="90" t="s">
        <v>370</v>
      </c>
      <c r="L159" s="107" t="s">
        <v>370</v>
      </c>
      <c r="M159" s="92" t="s">
        <v>370</v>
      </c>
      <c r="N159" s="90"/>
      <c r="O159" s="107"/>
      <c r="P159" s="92"/>
      <c r="Q159" s="93">
        <v>6</v>
      </c>
      <c r="R159" s="94">
        <v>6</v>
      </c>
    </row>
    <row r="160" spans="1:18" x14ac:dyDescent="0.25">
      <c r="A160" s="96">
        <v>41</v>
      </c>
      <c r="B160" s="83" t="s">
        <v>610</v>
      </c>
      <c r="C160" s="84" t="s">
        <v>654</v>
      </c>
      <c r="D160" s="85">
        <v>1962</v>
      </c>
      <c r="E160" s="85" t="s">
        <v>611</v>
      </c>
      <c r="F160" s="86" t="s">
        <v>370</v>
      </c>
      <c r="G160" s="87" t="s">
        <v>370</v>
      </c>
      <c r="H160" s="88" t="s">
        <v>370</v>
      </c>
      <c r="I160" s="89" t="s">
        <v>370</v>
      </c>
      <c r="J160" s="106" t="s">
        <v>370</v>
      </c>
      <c r="K160" s="90" t="s">
        <v>370</v>
      </c>
      <c r="L160" s="107" t="s">
        <v>370</v>
      </c>
      <c r="M160" s="92">
        <v>6</v>
      </c>
      <c r="N160" s="90"/>
      <c r="O160" s="107"/>
      <c r="P160" s="92"/>
      <c r="Q160" s="93">
        <v>6</v>
      </c>
      <c r="R160" s="94">
        <v>6</v>
      </c>
    </row>
    <row r="161" spans="1:18" x14ac:dyDescent="0.25">
      <c r="A161" s="96">
        <v>44</v>
      </c>
      <c r="B161" s="83" t="s">
        <v>359</v>
      </c>
      <c r="C161" s="84" t="s">
        <v>396</v>
      </c>
      <c r="D161" s="85">
        <v>1967</v>
      </c>
      <c r="E161" s="85" t="s">
        <v>105</v>
      </c>
      <c r="F161" s="86" t="s">
        <v>370</v>
      </c>
      <c r="G161" s="87" t="s">
        <v>370</v>
      </c>
      <c r="H161" s="88" t="s">
        <v>370</v>
      </c>
      <c r="I161" s="89" t="s">
        <v>370</v>
      </c>
      <c r="J161" s="106">
        <v>5</v>
      </c>
      <c r="K161" s="90" t="s">
        <v>370</v>
      </c>
      <c r="L161" s="107" t="s">
        <v>370</v>
      </c>
      <c r="M161" s="92" t="s">
        <v>370</v>
      </c>
      <c r="N161" s="90"/>
      <c r="O161" s="107"/>
      <c r="P161" s="92"/>
      <c r="Q161" s="93">
        <v>5</v>
      </c>
      <c r="R161" s="94">
        <v>5</v>
      </c>
    </row>
    <row r="162" spans="1:18" x14ac:dyDescent="0.25">
      <c r="A162" s="96">
        <v>45</v>
      </c>
      <c r="B162" s="83" t="s">
        <v>123</v>
      </c>
      <c r="C162" s="84" t="s">
        <v>397</v>
      </c>
      <c r="D162" s="85">
        <v>1938</v>
      </c>
      <c r="E162" s="85" t="s">
        <v>62</v>
      </c>
      <c r="F162" s="86">
        <v>4</v>
      </c>
      <c r="G162" s="87" t="s">
        <v>370</v>
      </c>
      <c r="H162" s="88" t="s">
        <v>370</v>
      </c>
      <c r="I162" s="89" t="s">
        <v>370</v>
      </c>
      <c r="J162" s="106" t="s">
        <v>370</v>
      </c>
      <c r="K162" s="90" t="s">
        <v>370</v>
      </c>
      <c r="L162" s="107" t="s">
        <v>370</v>
      </c>
      <c r="M162" s="92" t="s">
        <v>370</v>
      </c>
      <c r="N162" s="90"/>
      <c r="O162" s="107"/>
      <c r="P162" s="92"/>
      <c r="Q162" s="93">
        <v>4</v>
      </c>
      <c r="R162" s="94">
        <v>4</v>
      </c>
    </row>
    <row r="163" spans="1:18" x14ac:dyDescent="0.25">
      <c r="A163" s="96">
        <v>45</v>
      </c>
      <c r="B163" s="83" t="s">
        <v>613</v>
      </c>
      <c r="C163" s="84" t="s">
        <v>655</v>
      </c>
      <c r="D163" s="85">
        <v>1958</v>
      </c>
      <c r="E163" s="85" t="s">
        <v>604</v>
      </c>
      <c r="F163" s="86" t="s">
        <v>370</v>
      </c>
      <c r="G163" s="87" t="s">
        <v>370</v>
      </c>
      <c r="H163" s="88" t="s">
        <v>370</v>
      </c>
      <c r="I163" s="89" t="s">
        <v>370</v>
      </c>
      <c r="J163" s="106" t="s">
        <v>370</v>
      </c>
      <c r="K163" s="90" t="s">
        <v>370</v>
      </c>
      <c r="L163" s="107" t="s">
        <v>370</v>
      </c>
      <c r="M163" s="92">
        <v>4</v>
      </c>
      <c r="N163" s="90"/>
      <c r="O163" s="107"/>
      <c r="P163" s="92"/>
      <c r="Q163" s="93">
        <v>4</v>
      </c>
      <c r="R163" s="94">
        <v>4</v>
      </c>
    </row>
    <row r="164" spans="1:18" x14ac:dyDescent="0.25">
      <c r="A164" s="96">
        <v>47</v>
      </c>
      <c r="B164" s="83" t="s">
        <v>360</v>
      </c>
      <c r="C164" s="84" t="s">
        <v>399</v>
      </c>
      <c r="D164" s="85">
        <v>1941</v>
      </c>
      <c r="E164" s="85" t="s">
        <v>105</v>
      </c>
      <c r="F164" s="86">
        <v>3</v>
      </c>
      <c r="G164" s="87" t="s">
        <v>370</v>
      </c>
      <c r="H164" s="88" t="s">
        <v>370</v>
      </c>
      <c r="I164" s="89" t="s">
        <v>370</v>
      </c>
      <c r="J164" s="106" t="s">
        <v>370</v>
      </c>
      <c r="K164" s="90" t="s">
        <v>370</v>
      </c>
      <c r="L164" s="107" t="s">
        <v>370</v>
      </c>
      <c r="M164" s="92" t="s">
        <v>370</v>
      </c>
      <c r="N164" s="90"/>
      <c r="O164" s="107"/>
      <c r="P164" s="92"/>
      <c r="Q164" s="93">
        <v>3</v>
      </c>
      <c r="R164" s="94">
        <v>3</v>
      </c>
    </row>
    <row r="165" spans="1:18" x14ac:dyDescent="0.25">
      <c r="A165" s="96">
        <v>47</v>
      </c>
      <c r="B165" s="83" t="s">
        <v>294</v>
      </c>
      <c r="C165" s="84" t="s">
        <v>398</v>
      </c>
      <c r="D165" s="85">
        <v>1942</v>
      </c>
      <c r="E165" s="85" t="s">
        <v>295</v>
      </c>
      <c r="F165" s="86" t="s">
        <v>370</v>
      </c>
      <c r="G165" s="87" t="s">
        <v>370</v>
      </c>
      <c r="H165" s="88" t="s">
        <v>370</v>
      </c>
      <c r="I165" s="89" t="s">
        <v>370</v>
      </c>
      <c r="J165" s="106">
        <v>3</v>
      </c>
      <c r="K165" s="90" t="s">
        <v>370</v>
      </c>
      <c r="L165" s="107" t="s">
        <v>370</v>
      </c>
      <c r="M165" s="92" t="s">
        <v>370</v>
      </c>
      <c r="N165" s="90"/>
      <c r="O165" s="107"/>
      <c r="P165" s="92"/>
      <c r="Q165" s="93">
        <v>3</v>
      </c>
      <c r="R165" s="94">
        <v>3</v>
      </c>
    </row>
    <row r="166" spans="1:18" x14ac:dyDescent="0.25">
      <c r="A166" s="96">
        <v>47</v>
      </c>
      <c r="B166" s="83" t="s">
        <v>614</v>
      </c>
      <c r="C166" s="84" t="s">
        <v>656</v>
      </c>
      <c r="D166" s="85">
        <v>1965</v>
      </c>
      <c r="E166" s="85" t="s">
        <v>575</v>
      </c>
      <c r="F166" s="86" t="s">
        <v>370</v>
      </c>
      <c r="G166" s="87" t="s">
        <v>370</v>
      </c>
      <c r="H166" s="88" t="s">
        <v>370</v>
      </c>
      <c r="I166" s="89" t="s">
        <v>370</v>
      </c>
      <c r="J166" s="106" t="s">
        <v>370</v>
      </c>
      <c r="K166" s="90" t="s">
        <v>370</v>
      </c>
      <c r="L166" s="107" t="s">
        <v>370</v>
      </c>
      <c r="M166" s="92">
        <v>3</v>
      </c>
      <c r="N166" s="90"/>
      <c r="O166" s="107"/>
      <c r="P166" s="92"/>
      <c r="Q166" s="93">
        <v>3</v>
      </c>
      <c r="R166" s="94">
        <v>3</v>
      </c>
    </row>
    <row r="167" spans="1:18" x14ac:dyDescent="0.25">
      <c r="A167" s="96">
        <v>50</v>
      </c>
      <c r="B167" s="83" t="s">
        <v>367</v>
      </c>
      <c r="C167" s="84" t="s">
        <v>401</v>
      </c>
      <c r="D167" s="85">
        <v>1961</v>
      </c>
      <c r="E167" s="85" t="s">
        <v>97</v>
      </c>
      <c r="F167" s="86">
        <v>2</v>
      </c>
      <c r="G167" s="87" t="s">
        <v>370</v>
      </c>
      <c r="H167" s="88" t="s">
        <v>370</v>
      </c>
      <c r="I167" s="89" t="s">
        <v>370</v>
      </c>
      <c r="J167" s="106">
        <v>0</v>
      </c>
      <c r="K167" s="90" t="s">
        <v>370</v>
      </c>
      <c r="L167" s="107" t="s">
        <v>370</v>
      </c>
      <c r="M167" s="92" t="s">
        <v>370</v>
      </c>
      <c r="N167" s="90"/>
      <c r="O167" s="107"/>
      <c r="P167" s="92"/>
      <c r="Q167" s="93">
        <v>2</v>
      </c>
      <c r="R167" s="94">
        <v>2</v>
      </c>
    </row>
    <row r="168" spans="1:18" x14ac:dyDescent="0.25">
      <c r="A168" s="96">
        <v>50</v>
      </c>
      <c r="B168" s="83" t="s">
        <v>296</v>
      </c>
      <c r="C168" s="84" t="s">
        <v>400</v>
      </c>
      <c r="D168" s="85">
        <v>1971</v>
      </c>
      <c r="E168" s="85" t="s">
        <v>206</v>
      </c>
      <c r="F168" s="86" t="s">
        <v>370</v>
      </c>
      <c r="G168" s="87" t="s">
        <v>370</v>
      </c>
      <c r="H168" s="88" t="s">
        <v>370</v>
      </c>
      <c r="I168" s="89" t="s">
        <v>370</v>
      </c>
      <c r="J168" s="106">
        <v>2</v>
      </c>
      <c r="K168" s="90" t="s">
        <v>370</v>
      </c>
      <c r="L168" s="107" t="s">
        <v>370</v>
      </c>
      <c r="M168" s="92" t="s">
        <v>370</v>
      </c>
      <c r="N168" s="90"/>
      <c r="O168" s="107"/>
      <c r="P168" s="92"/>
      <c r="Q168" s="93">
        <v>2</v>
      </c>
      <c r="R168" s="94">
        <v>2</v>
      </c>
    </row>
    <row r="169" spans="1:18" x14ac:dyDescent="0.25">
      <c r="A169" s="96">
        <v>50</v>
      </c>
      <c r="B169" s="83" t="s">
        <v>615</v>
      </c>
      <c r="C169" s="84" t="s">
        <v>657</v>
      </c>
      <c r="D169" s="85">
        <v>1961</v>
      </c>
      <c r="E169" s="85" t="s">
        <v>616</v>
      </c>
      <c r="F169" s="86" t="s">
        <v>370</v>
      </c>
      <c r="G169" s="87" t="s">
        <v>370</v>
      </c>
      <c r="H169" s="88" t="s">
        <v>370</v>
      </c>
      <c r="I169" s="89" t="s">
        <v>370</v>
      </c>
      <c r="J169" s="106" t="s">
        <v>370</v>
      </c>
      <c r="K169" s="90" t="s">
        <v>370</v>
      </c>
      <c r="L169" s="107" t="s">
        <v>370</v>
      </c>
      <c r="M169" s="92">
        <v>2</v>
      </c>
      <c r="N169" s="90"/>
      <c r="O169" s="107"/>
      <c r="P169" s="92"/>
      <c r="Q169" s="93">
        <v>2</v>
      </c>
      <c r="R169" s="94">
        <v>2</v>
      </c>
    </row>
    <row r="170" spans="1:18" x14ac:dyDescent="0.25">
      <c r="A170" s="96">
        <v>53</v>
      </c>
      <c r="B170" s="83" t="s">
        <v>363</v>
      </c>
      <c r="C170" s="84" t="s">
        <v>402</v>
      </c>
      <c r="D170" s="85">
        <v>1964</v>
      </c>
      <c r="E170" s="85" t="s">
        <v>60</v>
      </c>
      <c r="F170" s="86">
        <v>1</v>
      </c>
      <c r="G170" s="87" t="s">
        <v>370</v>
      </c>
      <c r="H170" s="88" t="s">
        <v>370</v>
      </c>
      <c r="I170" s="89" t="s">
        <v>370</v>
      </c>
      <c r="J170" s="106">
        <v>0</v>
      </c>
      <c r="K170" s="90" t="s">
        <v>370</v>
      </c>
      <c r="L170" s="107" t="s">
        <v>370</v>
      </c>
      <c r="M170" s="92" t="s">
        <v>370</v>
      </c>
      <c r="N170" s="90"/>
      <c r="O170" s="107"/>
      <c r="P170" s="92"/>
      <c r="Q170" s="93">
        <v>1</v>
      </c>
      <c r="R170" s="94">
        <v>1</v>
      </c>
    </row>
    <row r="171" spans="1:18" x14ac:dyDescent="0.25">
      <c r="A171" s="96">
        <v>53</v>
      </c>
      <c r="B171" s="83" t="s">
        <v>617</v>
      </c>
      <c r="C171" s="84" t="s">
        <v>658</v>
      </c>
      <c r="D171" s="85">
        <v>1961</v>
      </c>
      <c r="E171" s="85" t="s">
        <v>602</v>
      </c>
      <c r="F171" s="86" t="s">
        <v>370</v>
      </c>
      <c r="G171" s="87" t="s">
        <v>370</v>
      </c>
      <c r="H171" s="88" t="s">
        <v>370</v>
      </c>
      <c r="I171" s="89" t="s">
        <v>370</v>
      </c>
      <c r="J171" s="106" t="s">
        <v>370</v>
      </c>
      <c r="K171" s="90" t="s">
        <v>370</v>
      </c>
      <c r="L171" s="107" t="s">
        <v>370</v>
      </c>
      <c r="M171" s="92">
        <v>1</v>
      </c>
      <c r="N171" s="90"/>
      <c r="O171" s="107"/>
      <c r="P171" s="92"/>
      <c r="Q171" s="93">
        <v>1</v>
      </c>
      <c r="R171" s="94">
        <v>1</v>
      </c>
    </row>
  </sheetData>
  <pageMargins left="0.7" right="0.7" top="0.75" bottom="0.75" header="0.3" footer="0.3"/>
  <pageSetup paperSize="9" scale="98" fitToHeight="0" orientation="landscape" r:id="rId1"/>
  <headerFooter>
    <oddHeader>&amp;CLBL - 2012, PRŮBĚŽNÉ VÝSLEDKY</oddHeader>
    <oddFooter>Stránka &amp;P z &amp;N</oddFooter>
  </headerFooter>
  <rowBreaks count="2" manualBreakCount="2">
    <brk id="71" max="16383" man="1"/>
    <brk id="116" max="16383" man="1"/>
  </rowBreaks>
  <colBreaks count="1" manualBreakCount="1">
    <brk id="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9" workbookViewId="0">
      <selection activeCell="A17" sqref="A17:XFD17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8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8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130</v>
      </c>
    </row>
    <row r="3" spans="1:8" x14ac:dyDescent="0.25">
      <c r="A3" t="s">
        <v>431</v>
      </c>
      <c r="B3" t="s">
        <v>8</v>
      </c>
      <c r="C3">
        <v>1987</v>
      </c>
      <c r="D3" t="s">
        <v>9</v>
      </c>
      <c r="E3" t="s">
        <v>10</v>
      </c>
      <c r="F3" s="63">
        <v>1.3287037037037036E-2</v>
      </c>
      <c r="G3">
        <v>50</v>
      </c>
    </row>
    <row r="4" spans="1:8" x14ac:dyDescent="0.25">
      <c r="A4" t="s">
        <v>432</v>
      </c>
      <c r="B4" t="s">
        <v>19</v>
      </c>
      <c r="C4">
        <v>1980</v>
      </c>
      <c r="D4" t="s">
        <v>9</v>
      </c>
      <c r="E4" t="s">
        <v>72</v>
      </c>
      <c r="F4" s="63">
        <v>1.7858796296296296E-2</v>
      </c>
      <c r="G4">
        <v>40</v>
      </c>
    </row>
    <row r="5" spans="1:8" x14ac:dyDescent="0.25">
      <c r="A5" t="s">
        <v>433</v>
      </c>
      <c r="B5" t="s">
        <v>35</v>
      </c>
      <c r="C5">
        <v>1981</v>
      </c>
      <c r="D5" t="s">
        <v>9</v>
      </c>
      <c r="E5" t="s">
        <v>439</v>
      </c>
      <c r="F5" s="63">
        <v>1.8287037037037036E-2</v>
      </c>
      <c r="G5">
        <v>36</v>
      </c>
    </row>
    <row r="6" spans="1:8" x14ac:dyDescent="0.25">
      <c r="A6"/>
      <c r="C6"/>
    </row>
    <row r="7" spans="1:8" x14ac:dyDescent="0.25">
      <c r="A7" s="49"/>
      <c r="B7" s="49" t="s">
        <v>442</v>
      </c>
      <c r="C7" s="49"/>
      <c r="D7" s="49"/>
      <c r="E7" s="49"/>
      <c r="F7" s="49" t="s">
        <v>441</v>
      </c>
      <c r="G7" s="49"/>
      <c r="H7" s="49"/>
    </row>
    <row r="8" spans="1:8" x14ac:dyDescent="0.25">
      <c r="A8" t="s">
        <v>431</v>
      </c>
      <c r="B8" t="s">
        <v>170</v>
      </c>
      <c r="C8">
        <v>1960</v>
      </c>
      <c r="D8" t="s">
        <v>18</v>
      </c>
      <c r="E8" t="s">
        <v>95</v>
      </c>
      <c r="F8" s="63">
        <v>1.5439814814814816E-2</v>
      </c>
    </row>
    <row r="9" spans="1:8" x14ac:dyDescent="0.25">
      <c r="A9" t="s">
        <v>432</v>
      </c>
      <c r="B9" t="s">
        <v>435</v>
      </c>
      <c r="C9">
        <v>1957</v>
      </c>
      <c r="D9" t="s">
        <v>18</v>
      </c>
      <c r="E9" t="s">
        <v>436</v>
      </c>
      <c r="F9" s="63">
        <v>1.7916666666666668E-2</v>
      </c>
    </row>
    <row r="10" spans="1:8" x14ac:dyDescent="0.25">
      <c r="A10"/>
      <c r="C10"/>
    </row>
    <row r="11" spans="1:8" x14ac:dyDescent="0.25">
      <c r="A11" s="49"/>
      <c r="B11" s="49" t="s">
        <v>443</v>
      </c>
      <c r="C11" s="49"/>
      <c r="D11" s="49"/>
      <c r="E11" s="49"/>
      <c r="F11" s="49" t="s">
        <v>441</v>
      </c>
      <c r="G11" s="49"/>
      <c r="H11" s="49"/>
    </row>
    <row r="12" spans="1:8" x14ac:dyDescent="0.25">
      <c r="A12" t="s">
        <v>431</v>
      </c>
      <c r="B12" t="s">
        <v>25</v>
      </c>
      <c r="C12">
        <v>1952</v>
      </c>
      <c r="D12" t="s">
        <v>26</v>
      </c>
      <c r="E12" t="s">
        <v>10</v>
      </c>
      <c r="F12" s="63">
        <v>1.7962962962962962E-2</v>
      </c>
    </row>
    <row r="13" spans="1:8" x14ac:dyDescent="0.25">
      <c r="A13" t="s">
        <v>432</v>
      </c>
      <c r="B13" t="s">
        <v>118</v>
      </c>
      <c r="C13">
        <v>1945</v>
      </c>
      <c r="D13" t="s">
        <v>26</v>
      </c>
      <c r="E13" t="s">
        <v>63</v>
      </c>
      <c r="F13" s="63">
        <v>1.8402777777777778E-2</v>
      </c>
    </row>
    <row r="14" spans="1:8" x14ac:dyDescent="0.25">
      <c r="A14" t="s">
        <v>433</v>
      </c>
      <c r="B14" t="s">
        <v>39</v>
      </c>
      <c r="C14">
        <v>1945</v>
      </c>
      <c r="D14" t="s">
        <v>26</v>
      </c>
      <c r="E14" t="s">
        <v>10</v>
      </c>
      <c r="F14" s="63">
        <v>2.0763888888888887E-2</v>
      </c>
    </row>
    <row r="15" spans="1:8" x14ac:dyDescent="0.25">
      <c r="A15" t="s">
        <v>434</v>
      </c>
      <c r="B15" t="s">
        <v>440</v>
      </c>
      <c r="C15">
        <v>1941</v>
      </c>
      <c r="D15" t="s">
        <v>26</v>
      </c>
      <c r="E15" t="s">
        <v>10</v>
      </c>
      <c r="F15" s="63">
        <v>2.0765046296296299E-2</v>
      </c>
    </row>
    <row r="16" spans="1:8" x14ac:dyDescent="0.25">
      <c r="A16"/>
      <c r="C16"/>
    </row>
    <row r="17" spans="1:8" ht="22.5" x14ac:dyDescent="0.25">
      <c r="A17" s="49"/>
      <c r="B17" s="49" t="s">
        <v>167</v>
      </c>
      <c r="C17" s="49"/>
      <c r="D17" s="49"/>
      <c r="E17" s="49"/>
      <c r="F17" s="49" t="s">
        <v>441</v>
      </c>
      <c r="G17" s="49" t="s">
        <v>131</v>
      </c>
      <c r="H17" s="49" t="s">
        <v>130</v>
      </c>
    </row>
    <row r="18" spans="1:8" x14ac:dyDescent="0.25">
      <c r="A18" t="s">
        <v>431</v>
      </c>
      <c r="B18" t="s">
        <v>170</v>
      </c>
      <c r="C18">
        <v>1960</v>
      </c>
      <c r="D18" t="s">
        <v>46</v>
      </c>
      <c r="E18" t="s">
        <v>95</v>
      </c>
      <c r="F18" s="63">
        <v>1.5439814814814816E-2</v>
      </c>
      <c r="G18">
        <v>653</v>
      </c>
      <c r="H18">
        <v>50</v>
      </c>
    </row>
    <row r="19" spans="1:8" x14ac:dyDescent="0.25">
      <c r="A19" t="s">
        <v>432</v>
      </c>
      <c r="B19" t="s">
        <v>118</v>
      </c>
      <c r="C19">
        <v>1945</v>
      </c>
      <c r="D19" t="s">
        <v>49</v>
      </c>
      <c r="E19" t="s">
        <v>63</v>
      </c>
      <c r="F19" s="63">
        <v>1.8402777777777778E-2</v>
      </c>
      <c r="G19">
        <v>628</v>
      </c>
      <c r="H19">
        <v>40</v>
      </c>
    </row>
    <row r="20" spans="1:8" x14ac:dyDescent="0.25">
      <c r="A20" t="s">
        <v>433</v>
      </c>
      <c r="B20" t="s">
        <v>25</v>
      </c>
      <c r="C20">
        <v>1952</v>
      </c>
      <c r="D20" t="s">
        <v>48</v>
      </c>
      <c r="E20" t="s">
        <v>10</v>
      </c>
      <c r="F20" s="63">
        <v>1.7962962962962962E-2</v>
      </c>
      <c r="G20">
        <v>612</v>
      </c>
      <c r="H20">
        <v>36</v>
      </c>
    </row>
    <row r="21" spans="1:8" x14ac:dyDescent="0.25">
      <c r="A21" t="s">
        <v>434</v>
      </c>
      <c r="B21" t="s">
        <v>440</v>
      </c>
      <c r="C21">
        <v>1941</v>
      </c>
      <c r="D21" t="s">
        <v>120</v>
      </c>
      <c r="E21" t="s">
        <v>10</v>
      </c>
      <c r="F21" s="63">
        <v>2.0765046296296299E-2</v>
      </c>
      <c r="G21">
        <v>589</v>
      </c>
      <c r="H21">
        <v>34</v>
      </c>
    </row>
    <row r="22" spans="1:8" x14ac:dyDescent="0.25">
      <c r="A22" t="s">
        <v>437</v>
      </c>
      <c r="B22" t="s">
        <v>444</v>
      </c>
      <c r="C22">
        <v>1957</v>
      </c>
      <c r="D22" t="s">
        <v>47</v>
      </c>
      <c r="E22" t="s">
        <v>436</v>
      </c>
      <c r="F22" s="63">
        <v>1.7916666666666668E-2</v>
      </c>
      <c r="G22">
        <v>586</v>
      </c>
      <c r="H22">
        <v>32</v>
      </c>
    </row>
    <row r="23" spans="1:8" x14ac:dyDescent="0.25">
      <c r="A23" t="s">
        <v>438</v>
      </c>
      <c r="B23" t="s">
        <v>39</v>
      </c>
      <c r="C23">
        <v>1945</v>
      </c>
      <c r="D23" t="s">
        <v>49</v>
      </c>
      <c r="E23" t="s">
        <v>10</v>
      </c>
      <c r="F23" s="63">
        <v>2.0763888888888887E-2</v>
      </c>
      <c r="G23">
        <v>556</v>
      </c>
      <c r="H23">
        <v>30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4" zoomScaleNormal="100" workbookViewId="0">
      <selection activeCell="B28" sqref="B28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.7109375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130</v>
      </c>
    </row>
    <row r="3" spans="1:7" x14ac:dyDescent="0.25">
      <c r="A3" s="109">
        <v>1</v>
      </c>
      <c r="B3" t="s">
        <v>479</v>
      </c>
      <c r="C3" s="30">
        <v>1994</v>
      </c>
      <c r="D3" t="s">
        <v>9</v>
      </c>
      <c r="E3" t="s">
        <v>480</v>
      </c>
      <c r="F3" s="63">
        <v>7.2453703703703708E-3</v>
      </c>
      <c r="G3">
        <v>25</v>
      </c>
    </row>
    <row r="4" spans="1:7" x14ac:dyDescent="0.25">
      <c r="A4" s="109">
        <v>2</v>
      </c>
      <c r="B4" t="s">
        <v>481</v>
      </c>
      <c r="C4" s="30">
        <v>1986</v>
      </c>
      <c r="D4" t="s">
        <v>9</v>
      </c>
      <c r="E4" t="s">
        <v>482</v>
      </c>
      <c r="F4" s="63">
        <v>7.4884259259259262E-3</v>
      </c>
      <c r="G4">
        <v>20</v>
      </c>
    </row>
    <row r="5" spans="1:7" x14ac:dyDescent="0.25">
      <c r="A5" s="109">
        <v>3</v>
      </c>
      <c r="B5" t="s">
        <v>483</v>
      </c>
      <c r="C5" s="30">
        <v>1975</v>
      </c>
      <c r="D5" t="s">
        <v>9</v>
      </c>
      <c r="E5" t="s">
        <v>484</v>
      </c>
      <c r="F5" s="63">
        <v>7.5347222222222222E-3</v>
      </c>
      <c r="G5">
        <v>18</v>
      </c>
    </row>
    <row r="6" spans="1:7" x14ac:dyDescent="0.25">
      <c r="A6" s="109">
        <v>4</v>
      </c>
      <c r="B6" t="s">
        <v>209</v>
      </c>
      <c r="C6" s="30">
        <v>1977</v>
      </c>
      <c r="D6" t="s">
        <v>9</v>
      </c>
      <c r="E6" t="s">
        <v>485</v>
      </c>
      <c r="F6" s="63">
        <v>7.6041666666666671E-3</v>
      </c>
      <c r="G6">
        <v>17</v>
      </c>
    </row>
    <row r="7" spans="1:7" x14ac:dyDescent="0.25">
      <c r="A7" s="109">
        <v>5</v>
      </c>
      <c r="B7" t="s">
        <v>486</v>
      </c>
      <c r="C7" s="30">
        <v>1995</v>
      </c>
      <c r="D7" t="s">
        <v>9</v>
      </c>
      <c r="E7" t="s">
        <v>480</v>
      </c>
      <c r="F7" s="63">
        <v>7.6157407407407406E-3</v>
      </c>
      <c r="G7">
        <v>16</v>
      </c>
    </row>
    <row r="8" spans="1:7" x14ac:dyDescent="0.25">
      <c r="A8" s="109">
        <v>6</v>
      </c>
      <c r="B8" t="s">
        <v>487</v>
      </c>
      <c r="C8" s="30">
        <v>1995</v>
      </c>
      <c r="D8" t="s">
        <v>9</v>
      </c>
      <c r="E8" t="s">
        <v>480</v>
      </c>
      <c r="F8" s="63">
        <v>7.6273148148148151E-3</v>
      </c>
      <c r="G8">
        <v>15</v>
      </c>
    </row>
    <row r="9" spans="1:7" x14ac:dyDescent="0.25">
      <c r="A9" s="109">
        <v>7</v>
      </c>
      <c r="B9" t="s">
        <v>488</v>
      </c>
      <c r="C9" s="30">
        <v>1992</v>
      </c>
      <c r="D9" t="s">
        <v>9</v>
      </c>
      <c r="E9" t="s">
        <v>489</v>
      </c>
      <c r="F9" s="63">
        <v>8.0208333333333329E-3</v>
      </c>
      <c r="G9">
        <v>14</v>
      </c>
    </row>
    <row r="10" spans="1:7" x14ac:dyDescent="0.25">
      <c r="A10" s="109">
        <v>8</v>
      </c>
      <c r="B10" t="s">
        <v>490</v>
      </c>
      <c r="C10" s="30">
        <v>1996</v>
      </c>
      <c r="D10" t="s">
        <v>9</v>
      </c>
      <c r="E10" t="s">
        <v>480</v>
      </c>
      <c r="F10" s="63">
        <v>8.1018518518518514E-3</v>
      </c>
      <c r="G10">
        <v>13</v>
      </c>
    </row>
    <row r="11" spans="1:7" x14ac:dyDescent="0.25">
      <c r="A11" s="109">
        <v>9</v>
      </c>
      <c r="B11" t="s">
        <v>491</v>
      </c>
      <c r="C11" s="30">
        <v>1990</v>
      </c>
      <c r="D11" t="s">
        <v>9</v>
      </c>
      <c r="E11" t="s">
        <v>492</v>
      </c>
      <c r="F11" s="63">
        <v>8.2523148148148148E-3</v>
      </c>
      <c r="G11">
        <v>12</v>
      </c>
    </row>
    <row r="12" spans="1:7" x14ac:dyDescent="0.25">
      <c r="A12" s="109">
        <v>10</v>
      </c>
      <c r="B12" t="s">
        <v>493</v>
      </c>
      <c r="C12" s="30">
        <v>1983</v>
      </c>
      <c r="D12" t="s">
        <v>9</v>
      </c>
      <c r="E12" t="s">
        <v>494</v>
      </c>
      <c r="F12" s="63">
        <v>8.3796296296296292E-3</v>
      </c>
      <c r="G12">
        <v>11</v>
      </c>
    </row>
    <row r="13" spans="1:7" x14ac:dyDescent="0.25">
      <c r="A13" s="109">
        <v>11</v>
      </c>
      <c r="B13" t="s">
        <v>495</v>
      </c>
      <c r="C13" s="30">
        <v>1973</v>
      </c>
      <c r="D13" t="s">
        <v>9</v>
      </c>
      <c r="E13" t="s">
        <v>485</v>
      </c>
      <c r="F13" s="63">
        <v>8.611111111111111E-3</v>
      </c>
      <c r="G13">
        <v>10</v>
      </c>
    </row>
    <row r="14" spans="1:7" x14ac:dyDescent="0.25">
      <c r="A14" s="109">
        <v>12</v>
      </c>
      <c r="B14" t="s">
        <v>496</v>
      </c>
      <c r="C14" s="30">
        <v>1981</v>
      </c>
      <c r="D14" t="s">
        <v>9</v>
      </c>
      <c r="E14" t="s">
        <v>497</v>
      </c>
      <c r="F14" s="63">
        <v>8.8773148148148153E-3</v>
      </c>
      <c r="G14">
        <v>9</v>
      </c>
    </row>
    <row r="15" spans="1:7" x14ac:dyDescent="0.25">
      <c r="A15" s="109">
        <v>13</v>
      </c>
      <c r="B15" t="s">
        <v>234</v>
      </c>
      <c r="C15" s="30">
        <v>1979</v>
      </c>
      <c r="D15" t="s">
        <v>9</v>
      </c>
      <c r="E15" t="s">
        <v>498</v>
      </c>
      <c r="F15" s="63">
        <v>8.9004629629629625E-3</v>
      </c>
      <c r="G15">
        <v>8</v>
      </c>
    </row>
    <row r="16" spans="1:7" x14ac:dyDescent="0.25">
      <c r="A16" s="109">
        <v>14</v>
      </c>
      <c r="B16" t="s">
        <v>499</v>
      </c>
      <c r="C16" s="30">
        <v>1976</v>
      </c>
      <c r="D16" t="s">
        <v>9</v>
      </c>
      <c r="E16" t="s">
        <v>500</v>
      </c>
      <c r="F16" s="63">
        <v>8.9351851851851849E-3</v>
      </c>
      <c r="G16">
        <v>7</v>
      </c>
    </row>
    <row r="17" spans="1:7" x14ac:dyDescent="0.25">
      <c r="A17" s="109">
        <v>15</v>
      </c>
      <c r="B17" t="s">
        <v>35</v>
      </c>
      <c r="C17" s="30">
        <v>1981</v>
      </c>
      <c r="D17" t="s">
        <v>9</v>
      </c>
      <c r="E17" t="s">
        <v>501</v>
      </c>
      <c r="F17" s="63">
        <v>9.0624999999999994E-3</v>
      </c>
      <c r="G17">
        <v>6</v>
      </c>
    </row>
    <row r="18" spans="1:7" x14ac:dyDescent="0.25">
      <c r="A18" s="109">
        <v>16</v>
      </c>
      <c r="B18" t="s">
        <v>504</v>
      </c>
      <c r="C18" s="30">
        <v>1989</v>
      </c>
      <c r="D18" t="s">
        <v>9</v>
      </c>
      <c r="E18" t="s">
        <v>505</v>
      </c>
      <c r="F18" s="63">
        <v>9.2129629629629627E-3</v>
      </c>
      <c r="G18">
        <v>5</v>
      </c>
    </row>
    <row r="19" spans="1:7" x14ac:dyDescent="0.25">
      <c r="A19" s="109">
        <v>17</v>
      </c>
      <c r="B19" t="s">
        <v>508</v>
      </c>
      <c r="C19" s="30">
        <v>1976</v>
      </c>
      <c r="D19" t="s">
        <v>9</v>
      </c>
      <c r="E19" t="s">
        <v>509</v>
      </c>
      <c r="F19" s="63">
        <v>9.7106481481481488E-3</v>
      </c>
      <c r="G19">
        <v>4</v>
      </c>
    </row>
    <row r="20" spans="1:7" x14ac:dyDescent="0.25">
      <c r="A20" s="109">
        <v>18</v>
      </c>
      <c r="B20" t="s">
        <v>515</v>
      </c>
      <c r="C20" s="30">
        <v>1982</v>
      </c>
      <c r="D20" t="s">
        <v>9</v>
      </c>
      <c r="E20" t="s">
        <v>516</v>
      </c>
      <c r="F20" s="63">
        <v>1.0659722222222221E-2</v>
      </c>
      <c r="G20">
        <v>3</v>
      </c>
    </row>
    <row r="21" spans="1:7" x14ac:dyDescent="0.25">
      <c r="A21" s="109">
        <v>19</v>
      </c>
      <c r="B21" t="s">
        <v>523</v>
      </c>
      <c r="C21" s="30">
        <v>1982</v>
      </c>
      <c r="D21" t="s">
        <v>9</v>
      </c>
      <c r="E21" t="s">
        <v>509</v>
      </c>
      <c r="F21" s="63">
        <v>1.1921296296296296E-2</v>
      </c>
      <c r="G21">
        <v>2</v>
      </c>
    </row>
    <row r="22" spans="1:7" x14ac:dyDescent="0.25">
      <c r="A22" s="109">
        <v>20</v>
      </c>
      <c r="B22" t="s">
        <v>524</v>
      </c>
      <c r="C22" s="30">
        <v>1985</v>
      </c>
      <c r="D22" t="s">
        <v>9</v>
      </c>
      <c r="E22" t="s">
        <v>525</v>
      </c>
      <c r="F22" s="63">
        <v>1.2175925925925925E-2</v>
      </c>
      <c r="G22">
        <v>1</v>
      </c>
    </row>
    <row r="23" spans="1:7" x14ac:dyDescent="0.25">
      <c r="A23" s="109">
        <v>21</v>
      </c>
      <c r="B23" t="s">
        <v>526</v>
      </c>
      <c r="C23" s="30">
        <v>1978</v>
      </c>
      <c r="D23" t="s">
        <v>9</v>
      </c>
      <c r="E23" t="s">
        <v>503</v>
      </c>
      <c r="F23" s="63">
        <v>1.2465277777777778E-2</v>
      </c>
      <c r="G23">
        <v>0</v>
      </c>
    </row>
    <row r="25" spans="1:7" x14ac:dyDescent="0.25">
      <c r="A25" s="49"/>
      <c r="B25" s="49" t="s">
        <v>44</v>
      </c>
      <c r="C25" s="49"/>
      <c r="D25" s="49"/>
      <c r="E25" s="49"/>
      <c r="F25" s="49" t="s">
        <v>530</v>
      </c>
      <c r="G25" s="49" t="s">
        <v>130</v>
      </c>
    </row>
    <row r="26" spans="1:7" x14ac:dyDescent="0.25">
      <c r="A26" s="108">
        <v>1</v>
      </c>
      <c r="B26" t="s">
        <v>27</v>
      </c>
      <c r="C26" s="30">
        <v>1974</v>
      </c>
      <c r="E26" t="s">
        <v>10</v>
      </c>
      <c r="F26" s="63">
        <v>9.0856481481481483E-3</v>
      </c>
      <c r="G26">
        <v>25</v>
      </c>
    </row>
    <row r="27" spans="1:7" x14ac:dyDescent="0.25">
      <c r="A27" s="108">
        <v>2</v>
      </c>
      <c r="B27" t="s">
        <v>264</v>
      </c>
      <c r="C27" s="30">
        <v>1978</v>
      </c>
      <c r="E27" t="s">
        <v>507</v>
      </c>
      <c r="F27" s="63">
        <v>9.5601851851851855E-3</v>
      </c>
      <c r="G27">
        <v>20</v>
      </c>
    </row>
    <row r="28" spans="1:7" x14ac:dyDescent="0.25">
      <c r="A28" s="108">
        <v>3</v>
      </c>
      <c r="B28" t="s">
        <v>510</v>
      </c>
      <c r="C28" s="30">
        <v>1993</v>
      </c>
      <c r="E28" t="s">
        <v>507</v>
      </c>
      <c r="F28" s="63">
        <v>9.8032407407407408E-3</v>
      </c>
      <c r="G28">
        <v>18</v>
      </c>
    </row>
    <row r="29" spans="1:7" x14ac:dyDescent="0.25">
      <c r="A29" s="108">
        <v>4</v>
      </c>
      <c r="B29" t="s">
        <v>33</v>
      </c>
      <c r="C29" s="30">
        <v>1987</v>
      </c>
      <c r="E29" t="s">
        <v>10</v>
      </c>
      <c r="F29" s="63">
        <v>0.01</v>
      </c>
      <c r="G29">
        <v>17</v>
      </c>
    </row>
    <row r="30" spans="1:7" x14ac:dyDescent="0.25">
      <c r="A30" s="108">
        <v>5</v>
      </c>
      <c r="B30" t="s">
        <v>511</v>
      </c>
      <c r="C30" s="30">
        <v>1971</v>
      </c>
      <c r="E30" t="s">
        <v>501</v>
      </c>
      <c r="F30" s="63">
        <v>1.0115740740740741E-2</v>
      </c>
      <c r="G30">
        <v>16</v>
      </c>
    </row>
    <row r="31" spans="1:7" x14ac:dyDescent="0.25">
      <c r="A31" s="108">
        <v>6</v>
      </c>
      <c r="B31" t="s">
        <v>512</v>
      </c>
      <c r="C31" s="30">
        <v>1970</v>
      </c>
      <c r="E31" t="s">
        <v>513</v>
      </c>
      <c r="F31" s="63">
        <v>1.0300925925925925E-2</v>
      </c>
      <c r="G31">
        <v>15</v>
      </c>
    </row>
    <row r="32" spans="1:7" x14ac:dyDescent="0.25">
      <c r="A32" s="108">
        <v>7</v>
      </c>
      <c r="B32" t="s">
        <v>517</v>
      </c>
      <c r="C32" s="30">
        <v>1980</v>
      </c>
      <c r="E32" t="s">
        <v>507</v>
      </c>
      <c r="F32" s="63">
        <v>1.0729166666666666E-2</v>
      </c>
      <c r="G32">
        <v>14</v>
      </c>
    </row>
    <row r="33" spans="1:8" x14ac:dyDescent="0.25">
      <c r="A33" s="108">
        <v>8</v>
      </c>
      <c r="B33" t="s">
        <v>272</v>
      </c>
      <c r="C33" s="30">
        <v>1971</v>
      </c>
      <c r="E33" t="s">
        <v>519</v>
      </c>
      <c r="F33" s="63">
        <v>1.1145833333333334E-2</v>
      </c>
      <c r="G33">
        <v>13</v>
      </c>
    </row>
    <row r="34" spans="1:8" x14ac:dyDescent="0.25">
      <c r="A34" s="108">
        <v>9</v>
      </c>
      <c r="B34" t="s">
        <v>520</v>
      </c>
      <c r="C34" s="30">
        <v>1958</v>
      </c>
      <c r="E34" t="s">
        <v>507</v>
      </c>
      <c r="F34" s="63">
        <v>1.1435185185185185E-2</v>
      </c>
      <c r="G34">
        <v>12</v>
      </c>
    </row>
    <row r="35" spans="1:8" x14ac:dyDescent="0.25">
      <c r="A35" s="108">
        <v>10</v>
      </c>
      <c r="B35" t="s">
        <v>521</v>
      </c>
      <c r="C35" s="30">
        <v>1980</v>
      </c>
      <c r="E35" t="s">
        <v>522</v>
      </c>
      <c r="F35" s="63">
        <v>1.1597222222222222E-2</v>
      </c>
      <c r="G35">
        <v>11</v>
      </c>
    </row>
    <row r="36" spans="1:8" x14ac:dyDescent="0.25">
      <c r="A36" s="108">
        <v>11</v>
      </c>
      <c r="B36" t="s">
        <v>527</v>
      </c>
      <c r="C36" s="30">
        <v>1991</v>
      </c>
      <c r="E36" t="s">
        <v>503</v>
      </c>
      <c r="F36" s="63">
        <v>1.292824074074074E-2</v>
      </c>
      <c r="G36">
        <v>10</v>
      </c>
    </row>
    <row r="37" spans="1:8" x14ac:dyDescent="0.25">
      <c r="A37" s="108">
        <v>12</v>
      </c>
      <c r="B37" t="s">
        <v>528</v>
      </c>
      <c r="C37" s="30">
        <v>1982</v>
      </c>
      <c r="E37" t="s">
        <v>509</v>
      </c>
      <c r="F37" s="63">
        <v>1.3275462962962963E-2</v>
      </c>
      <c r="G37">
        <v>9</v>
      </c>
    </row>
    <row r="38" spans="1:8" x14ac:dyDescent="0.25">
      <c r="A38" s="108">
        <v>13</v>
      </c>
      <c r="B38" t="s">
        <v>529</v>
      </c>
      <c r="C38" s="30">
        <v>1993</v>
      </c>
      <c r="E38" t="s">
        <v>503</v>
      </c>
      <c r="F38" s="63">
        <v>1.6932870370370369E-2</v>
      </c>
      <c r="G38">
        <v>8</v>
      </c>
    </row>
    <row r="40" spans="1:8" x14ac:dyDescent="0.25">
      <c r="A40" s="49"/>
      <c r="B40" s="49" t="s">
        <v>167</v>
      </c>
      <c r="C40" s="49"/>
      <c r="D40" s="49"/>
      <c r="E40" s="49"/>
      <c r="F40" s="49" t="s">
        <v>530</v>
      </c>
      <c r="G40" s="49" t="s">
        <v>130</v>
      </c>
    </row>
    <row r="41" spans="1:8" x14ac:dyDescent="0.25">
      <c r="A41" s="110">
        <v>1</v>
      </c>
      <c r="B41" t="s">
        <v>292</v>
      </c>
      <c r="D41" t="s">
        <v>48</v>
      </c>
      <c r="E41" t="s">
        <v>278</v>
      </c>
      <c r="F41" s="63">
        <v>8.7847222222222215E-3</v>
      </c>
      <c r="G41">
        <v>25</v>
      </c>
      <c r="H41" s="6">
        <v>1251</v>
      </c>
    </row>
    <row r="42" spans="1:8" x14ac:dyDescent="0.25">
      <c r="A42" s="110">
        <v>2</v>
      </c>
      <c r="B42" t="s">
        <v>17</v>
      </c>
      <c r="D42" t="s">
        <v>46</v>
      </c>
      <c r="E42" t="s">
        <v>531</v>
      </c>
      <c r="F42" s="63">
        <v>8.1944444444444452E-3</v>
      </c>
      <c r="G42">
        <v>20</v>
      </c>
      <c r="H42" s="6">
        <v>1231</v>
      </c>
    </row>
    <row r="43" spans="1:8" x14ac:dyDescent="0.25">
      <c r="A43" s="110">
        <v>3</v>
      </c>
      <c r="B43" t="s">
        <v>29</v>
      </c>
      <c r="D43" t="s">
        <v>48</v>
      </c>
      <c r="E43" t="s">
        <v>531</v>
      </c>
      <c r="F43" s="63">
        <v>9.1435185185185178E-3</v>
      </c>
      <c r="G43">
        <v>18</v>
      </c>
      <c r="H43" s="6">
        <v>1202</v>
      </c>
    </row>
    <row r="44" spans="1:8" x14ac:dyDescent="0.25">
      <c r="A44" s="110">
        <v>4</v>
      </c>
      <c r="B44" t="s">
        <v>25</v>
      </c>
      <c r="D44" t="s">
        <v>48</v>
      </c>
      <c r="E44" t="s">
        <v>531</v>
      </c>
      <c r="F44" s="63">
        <v>9.1782407407407403E-3</v>
      </c>
      <c r="G44">
        <v>17</v>
      </c>
      <c r="H44" s="6">
        <v>1198</v>
      </c>
    </row>
    <row r="45" spans="1:8" x14ac:dyDescent="0.25">
      <c r="A45" s="110">
        <v>5</v>
      </c>
      <c r="B45" t="s">
        <v>15</v>
      </c>
      <c r="D45" t="s">
        <v>45</v>
      </c>
      <c r="E45" t="s">
        <v>531</v>
      </c>
      <c r="F45" s="63">
        <v>7.8472222222222224E-3</v>
      </c>
      <c r="G45">
        <v>16</v>
      </c>
      <c r="H45" s="6">
        <v>1192</v>
      </c>
    </row>
    <row r="46" spans="1:8" x14ac:dyDescent="0.25">
      <c r="A46" s="110">
        <v>6</v>
      </c>
      <c r="B46" t="s">
        <v>118</v>
      </c>
      <c r="D46" t="s">
        <v>49</v>
      </c>
      <c r="E46" t="s">
        <v>532</v>
      </c>
      <c r="F46" s="63">
        <v>9.9305555555555553E-3</v>
      </c>
      <c r="G46">
        <v>15</v>
      </c>
      <c r="H46" s="6">
        <v>1163</v>
      </c>
    </row>
    <row r="47" spans="1:8" x14ac:dyDescent="0.25">
      <c r="A47" s="110">
        <v>7</v>
      </c>
      <c r="B47" t="s">
        <v>440</v>
      </c>
      <c r="D47" t="s">
        <v>120</v>
      </c>
      <c r="E47" t="s">
        <v>531</v>
      </c>
      <c r="F47" s="63">
        <v>1.1215277777777777E-2</v>
      </c>
      <c r="G47">
        <v>14</v>
      </c>
      <c r="H47" s="6">
        <v>1090</v>
      </c>
    </row>
    <row r="48" spans="1:8" x14ac:dyDescent="0.25">
      <c r="A48" s="110">
        <v>8</v>
      </c>
      <c r="B48" t="s">
        <v>39</v>
      </c>
      <c r="D48" t="s">
        <v>49</v>
      </c>
      <c r="E48" t="s">
        <v>531</v>
      </c>
      <c r="F48" s="63">
        <v>1.1180555555555555E-2</v>
      </c>
      <c r="G48">
        <v>13</v>
      </c>
      <c r="H48" s="6">
        <v>1033</v>
      </c>
    </row>
    <row r="49" spans="1:8" x14ac:dyDescent="0.25">
      <c r="A49" s="110">
        <v>9</v>
      </c>
      <c r="B49" t="s">
        <v>502</v>
      </c>
      <c r="D49" t="s">
        <v>45</v>
      </c>
      <c r="E49" t="s">
        <v>503</v>
      </c>
      <c r="F49" s="63">
        <v>9.1087962962962971E-3</v>
      </c>
      <c r="G49">
        <v>12</v>
      </c>
      <c r="H49" s="6">
        <v>1027</v>
      </c>
    </row>
    <row r="50" spans="1:8" x14ac:dyDescent="0.25">
      <c r="A50" s="110">
        <v>10</v>
      </c>
      <c r="B50" t="s">
        <v>20</v>
      </c>
      <c r="D50" t="s">
        <v>47</v>
      </c>
      <c r="E50" t="s">
        <v>531</v>
      </c>
      <c r="F50" s="63">
        <v>1.0243055555555556E-2</v>
      </c>
      <c r="G50">
        <v>11</v>
      </c>
      <c r="H50" s="6">
        <v>1026</v>
      </c>
    </row>
    <row r="51" spans="1:8" x14ac:dyDescent="0.25">
      <c r="A51" s="110">
        <v>11</v>
      </c>
      <c r="B51" t="s">
        <v>518</v>
      </c>
      <c r="D51" t="s">
        <v>48</v>
      </c>
      <c r="E51" t="s">
        <v>498</v>
      </c>
      <c r="F51" s="63">
        <v>1.0960648148148148E-2</v>
      </c>
      <c r="G51">
        <v>10</v>
      </c>
      <c r="H51" s="6">
        <v>1003</v>
      </c>
    </row>
    <row r="52" spans="1:8" x14ac:dyDescent="0.25">
      <c r="A52" s="110">
        <v>12</v>
      </c>
      <c r="B52" t="s">
        <v>506</v>
      </c>
      <c r="D52" t="s">
        <v>45</v>
      </c>
      <c r="E52" t="s">
        <v>492</v>
      </c>
      <c r="F52" s="63">
        <v>9.3749999999999997E-3</v>
      </c>
      <c r="G52">
        <v>9</v>
      </c>
      <c r="H52" s="6">
        <v>998</v>
      </c>
    </row>
    <row r="53" spans="1:8" x14ac:dyDescent="0.25">
      <c r="A53" s="110">
        <v>13</v>
      </c>
      <c r="B53" t="s">
        <v>328</v>
      </c>
      <c r="D53" t="s">
        <v>45</v>
      </c>
      <c r="E53" t="s">
        <v>503</v>
      </c>
      <c r="F53" s="63">
        <v>9.7337962962962959E-3</v>
      </c>
      <c r="G53">
        <v>8</v>
      </c>
      <c r="H53" s="6">
        <v>961</v>
      </c>
    </row>
    <row r="54" spans="1:8" x14ac:dyDescent="0.25">
      <c r="A54" s="110">
        <v>14</v>
      </c>
      <c r="B54" t="s">
        <v>514</v>
      </c>
      <c r="D54" t="s">
        <v>45</v>
      </c>
      <c r="E54" t="s">
        <v>485</v>
      </c>
      <c r="F54" s="63">
        <v>1.0543981481481482E-2</v>
      </c>
      <c r="G54">
        <v>7</v>
      </c>
      <c r="H54" s="6">
        <v>887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41" workbookViewId="0">
      <selection activeCell="B65" sqref="B65"/>
    </sheetView>
  </sheetViews>
  <sheetFormatPr defaultRowHeight="15" x14ac:dyDescent="0.25"/>
  <cols>
    <col min="1" max="1" width="7" style="6" customWidth="1"/>
    <col min="2" max="2" width="25.28515625" style="3" customWidth="1"/>
    <col min="3" max="3" width="6.140625" style="30" customWidth="1"/>
    <col min="4" max="4" width="5.140625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122"/>
      <c r="C1" s="57"/>
      <c r="D1" s="57"/>
      <c r="E1" s="57"/>
      <c r="F1" s="57"/>
      <c r="G1" s="57"/>
    </row>
    <row r="2" spans="1:7" x14ac:dyDescent="0.25">
      <c r="A2" s="49" t="s">
        <v>52</v>
      </c>
      <c r="B2" s="123" t="s">
        <v>54</v>
      </c>
      <c r="C2" s="43" t="s">
        <v>56</v>
      </c>
      <c r="D2" s="43" t="s">
        <v>55</v>
      </c>
      <c r="E2" s="43" t="s">
        <v>57</v>
      </c>
      <c r="F2" s="43" t="s">
        <v>53</v>
      </c>
      <c r="G2" s="43" t="s">
        <v>130</v>
      </c>
    </row>
    <row r="3" spans="1:7" x14ac:dyDescent="0.25">
      <c r="A3" s="6">
        <v>1</v>
      </c>
      <c r="B3" s="3" t="s">
        <v>567</v>
      </c>
      <c r="C3" t="s">
        <v>9</v>
      </c>
      <c r="D3">
        <v>1980</v>
      </c>
      <c r="E3" t="s">
        <v>568</v>
      </c>
      <c r="F3" s="118">
        <v>2.3524189814814814E-2</v>
      </c>
      <c r="G3">
        <v>25</v>
      </c>
    </row>
    <row r="4" spans="1:7" x14ac:dyDescent="0.25">
      <c r="A4" s="6">
        <v>2</v>
      </c>
      <c r="B4" s="3" t="s">
        <v>569</v>
      </c>
      <c r="C4" t="s">
        <v>9</v>
      </c>
      <c r="D4">
        <v>1989</v>
      </c>
      <c r="E4" t="s">
        <v>570</v>
      </c>
      <c r="F4" s="118">
        <v>2.4887384259259262E-2</v>
      </c>
      <c r="G4">
        <v>20</v>
      </c>
    </row>
    <row r="5" spans="1:7" x14ac:dyDescent="0.25">
      <c r="A5" s="6">
        <v>3</v>
      </c>
      <c r="B5" s="3" t="s">
        <v>624</v>
      </c>
      <c r="C5" t="s">
        <v>9</v>
      </c>
      <c r="D5">
        <v>1981</v>
      </c>
      <c r="E5" t="s">
        <v>568</v>
      </c>
      <c r="F5" s="118">
        <v>2.4989351851851856E-2</v>
      </c>
      <c r="G5">
        <v>18</v>
      </c>
    </row>
    <row r="6" spans="1:7" x14ac:dyDescent="0.25">
      <c r="A6" s="6">
        <v>4</v>
      </c>
      <c r="B6" s="3" t="s">
        <v>11</v>
      </c>
      <c r="C6" t="s">
        <v>9</v>
      </c>
      <c r="D6">
        <v>1975</v>
      </c>
      <c r="E6" t="s">
        <v>10</v>
      </c>
      <c r="F6" s="118">
        <v>2.5236805555555557E-2</v>
      </c>
      <c r="G6">
        <v>17</v>
      </c>
    </row>
    <row r="7" spans="1:7" x14ac:dyDescent="0.25">
      <c r="A7" s="6">
        <v>5</v>
      </c>
      <c r="B7" s="3" t="s">
        <v>209</v>
      </c>
      <c r="C7" t="s">
        <v>9</v>
      </c>
      <c r="D7">
        <v>1977</v>
      </c>
      <c r="E7" t="s">
        <v>571</v>
      </c>
      <c r="F7" s="118">
        <v>2.5424537037037037E-2</v>
      </c>
      <c r="G7">
        <v>16</v>
      </c>
    </row>
    <row r="8" spans="1:7" x14ac:dyDescent="0.25">
      <c r="A8" s="6">
        <v>6</v>
      </c>
      <c r="B8" s="3" t="s">
        <v>135</v>
      </c>
      <c r="C8" t="s">
        <v>9</v>
      </c>
      <c r="D8">
        <v>1975</v>
      </c>
      <c r="E8" t="s">
        <v>63</v>
      </c>
      <c r="F8" s="118">
        <v>2.5897222222222224E-2</v>
      </c>
      <c r="G8">
        <v>15</v>
      </c>
    </row>
    <row r="9" spans="1:7" x14ac:dyDescent="0.25">
      <c r="A9" s="6">
        <v>7</v>
      </c>
      <c r="B9" s="3" t="s">
        <v>211</v>
      </c>
      <c r="C9" t="s">
        <v>9</v>
      </c>
      <c r="D9">
        <v>1990</v>
      </c>
      <c r="E9" t="s">
        <v>572</v>
      </c>
      <c r="F9" s="118">
        <v>2.8747453703703702E-2</v>
      </c>
      <c r="G9">
        <v>14</v>
      </c>
    </row>
    <row r="10" spans="1:7" x14ac:dyDescent="0.25">
      <c r="A10" s="6">
        <v>8</v>
      </c>
      <c r="B10" s="3" t="s">
        <v>364</v>
      </c>
      <c r="C10" t="s">
        <v>9</v>
      </c>
      <c r="D10">
        <v>1982</v>
      </c>
      <c r="E10" t="s">
        <v>573</v>
      </c>
      <c r="F10" s="118">
        <v>2.9155671296296298E-2</v>
      </c>
      <c r="G10">
        <v>13</v>
      </c>
    </row>
    <row r="11" spans="1:7" x14ac:dyDescent="0.25">
      <c r="A11" s="6">
        <v>9</v>
      </c>
      <c r="B11" s="3" t="s">
        <v>19</v>
      </c>
      <c r="C11" t="s">
        <v>9</v>
      </c>
      <c r="D11">
        <v>1980</v>
      </c>
      <c r="E11" t="s">
        <v>72</v>
      </c>
      <c r="F11" s="118">
        <v>2.9429861111111108E-2</v>
      </c>
      <c r="G11">
        <v>12</v>
      </c>
    </row>
    <row r="12" spans="1:7" x14ac:dyDescent="0.25">
      <c r="A12" s="6">
        <v>10</v>
      </c>
      <c r="B12" s="3" t="s">
        <v>574</v>
      </c>
      <c r="C12" t="s">
        <v>9</v>
      </c>
      <c r="D12">
        <v>1986</v>
      </c>
      <c r="E12" t="s">
        <v>575</v>
      </c>
      <c r="F12" s="118">
        <v>2.9497916666666665E-2</v>
      </c>
      <c r="G12">
        <v>11</v>
      </c>
    </row>
    <row r="13" spans="1:7" x14ac:dyDescent="0.25">
      <c r="A13" s="6">
        <v>11</v>
      </c>
      <c r="B13" s="3" t="s">
        <v>576</v>
      </c>
      <c r="C13" t="s">
        <v>9</v>
      </c>
      <c r="D13">
        <v>1981</v>
      </c>
      <c r="E13" t="s">
        <v>573</v>
      </c>
      <c r="F13" s="118">
        <v>2.997962962962963E-2</v>
      </c>
      <c r="G13">
        <v>10</v>
      </c>
    </row>
    <row r="14" spans="1:7" x14ac:dyDescent="0.25">
      <c r="A14" s="6">
        <v>12</v>
      </c>
      <c r="B14" s="3" t="s">
        <v>577</v>
      </c>
      <c r="C14" t="s">
        <v>9</v>
      </c>
      <c r="D14">
        <v>1973</v>
      </c>
      <c r="E14" t="s">
        <v>278</v>
      </c>
      <c r="F14" s="118">
        <v>3.0225231481481481E-2</v>
      </c>
      <c r="G14">
        <v>9</v>
      </c>
    </row>
    <row r="15" spans="1:7" x14ac:dyDescent="0.25">
      <c r="A15" s="6">
        <v>13</v>
      </c>
      <c r="B15" s="3" t="s">
        <v>578</v>
      </c>
      <c r="C15" t="s">
        <v>9</v>
      </c>
      <c r="D15">
        <v>1976</v>
      </c>
      <c r="E15" t="s">
        <v>579</v>
      </c>
      <c r="F15" s="118">
        <v>3.0756944444444444E-2</v>
      </c>
      <c r="G15">
        <v>8</v>
      </c>
    </row>
    <row r="16" spans="1:7" x14ac:dyDescent="0.25">
      <c r="A16" s="6">
        <v>14</v>
      </c>
      <c r="B16" s="3" t="s">
        <v>35</v>
      </c>
      <c r="C16" t="s">
        <v>9</v>
      </c>
      <c r="D16">
        <v>1981</v>
      </c>
      <c r="E16" t="s">
        <v>439</v>
      </c>
      <c r="F16" s="118">
        <v>3.15587962962963E-2</v>
      </c>
      <c r="G16">
        <v>7</v>
      </c>
    </row>
    <row r="17" spans="1:7" x14ac:dyDescent="0.25">
      <c r="A17" s="6">
        <v>15</v>
      </c>
      <c r="B17" s="3" t="s">
        <v>580</v>
      </c>
      <c r="C17" t="s">
        <v>9</v>
      </c>
      <c r="D17">
        <v>1997</v>
      </c>
      <c r="E17" t="s">
        <v>581</v>
      </c>
      <c r="F17" s="118">
        <v>3.2321180555555558E-2</v>
      </c>
      <c r="G17">
        <v>6</v>
      </c>
    </row>
    <row r="18" spans="1:7" x14ac:dyDescent="0.25">
      <c r="A18" s="6">
        <v>16</v>
      </c>
      <c r="B18" s="3" t="s">
        <v>582</v>
      </c>
      <c r="C18" t="s">
        <v>9</v>
      </c>
      <c r="D18">
        <v>1973</v>
      </c>
      <c r="E18" t="s">
        <v>583</v>
      </c>
      <c r="F18" s="118">
        <v>3.2563194444444443E-2</v>
      </c>
      <c r="G18">
        <v>5</v>
      </c>
    </row>
    <row r="19" spans="1:7" x14ac:dyDescent="0.25">
      <c r="A19" s="6">
        <v>17</v>
      </c>
      <c r="B19" s="3" t="s">
        <v>584</v>
      </c>
      <c r="C19" t="s">
        <v>9</v>
      </c>
      <c r="D19">
        <v>1994</v>
      </c>
      <c r="E19" t="s">
        <v>585</v>
      </c>
      <c r="F19" s="118">
        <v>3.2723032407407406E-2</v>
      </c>
      <c r="G19">
        <v>4</v>
      </c>
    </row>
    <row r="20" spans="1:7" x14ac:dyDescent="0.25">
      <c r="A20" s="6">
        <v>18</v>
      </c>
      <c r="B20" s="3" t="s">
        <v>147</v>
      </c>
      <c r="C20" t="s">
        <v>9</v>
      </c>
      <c r="D20">
        <v>1979</v>
      </c>
      <c r="E20" t="s">
        <v>586</v>
      </c>
      <c r="F20" s="118">
        <v>3.4170949074074079E-2</v>
      </c>
      <c r="G20">
        <v>3</v>
      </c>
    </row>
    <row r="21" spans="1:7" x14ac:dyDescent="0.25">
      <c r="A21" s="6">
        <v>19</v>
      </c>
      <c r="B21" s="3" t="s">
        <v>587</v>
      </c>
      <c r="C21" t="s">
        <v>9</v>
      </c>
      <c r="D21">
        <v>1998</v>
      </c>
      <c r="E21" t="s">
        <v>588</v>
      </c>
      <c r="F21" s="118">
        <v>3.4263541666666668E-2</v>
      </c>
      <c r="G21">
        <v>2</v>
      </c>
    </row>
    <row r="22" spans="1:7" x14ac:dyDescent="0.25">
      <c r="A22" s="6">
        <v>20</v>
      </c>
      <c r="B22" s="3" t="s">
        <v>589</v>
      </c>
      <c r="C22" t="s">
        <v>9</v>
      </c>
      <c r="D22">
        <v>1996</v>
      </c>
      <c r="E22" t="s">
        <v>588</v>
      </c>
      <c r="F22" s="118">
        <v>3.4266782407407409E-2</v>
      </c>
      <c r="G22">
        <v>1</v>
      </c>
    </row>
    <row r="23" spans="1:7" x14ac:dyDescent="0.25">
      <c r="A23" s="6">
        <v>21</v>
      </c>
      <c r="B23" s="3" t="s">
        <v>590</v>
      </c>
      <c r="C23" t="s">
        <v>9</v>
      </c>
      <c r="D23">
        <v>1996</v>
      </c>
      <c r="E23" t="s">
        <v>588</v>
      </c>
      <c r="F23" s="118">
        <v>3.427002314814815E-2</v>
      </c>
      <c r="G23">
        <v>0</v>
      </c>
    </row>
    <row r="24" spans="1:7" x14ac:dyDescent="0.25">
      <c r="A24" s="6">
        <v>22</v>
      </c>
      <c r="B24" s="3" t="s">
        <v>591</v>
      </c>
      <c r="C24" t="s">
        <v>9</v>
      </c>
      <c r="D24">
        <v>1987</v>
      </c>
      <c r="E24" t="s">
        <v>244</v>
      </c>
      <c r="F24" s="118">
        <v>3.4510879629629627E-2</v>
      </c>
      <c r="G24">
        <v>0</v>
      </c>
    </row>
    <row r="25" spans="1:7" x14ac:dyDescent="0.25">
      <c r="A25" s="6">
        <v>23</v>
      </c>
      <c r="B25" s="3" t="s">
        <v>592</v>
      </c>
      <c r="C25" t="s">
        <v>9</v>
      </c>
      <c r="D25">
        <v>1974</v>
      </c>
      <c r="E25" t="s">
        <v>575</v>
      </c>
      <c r="F25" s="118">
        <v>3.5398148148148151E-2</v>
      </c>
      <c r="G25">
        <v>0</v>
      </c>
    </row>
    <row r="26" spans="1:7" x14ac:dyDescent="0.25">
      <c r="A26" s="6">
        <v>24</v>
      </c>
      <c r="B26" s="3" t="s">
        <v>593</v>
      </c>
      <c r="C26" t="s">
        <v>9</v>
      </c>
      <c r="D26">
        <v>1979</v>
      </c>
      <c r="E26" t="s">
        <v>594</v>
      </c>
      <c r="F26" s="118">
        <v>3.6503472222222222E-2</v>
      </c>
      <c r="G26">
        <v>0</v>
      </c>
    </row>
    <row r="27" spans="1:7" x14ac:dyDescent="0.25">
      <c r="A27" s="6">
        <v>25</v>
      </c>
      <c r="B27" s="3" t="s">
        <v>343</v>
      </c>
      <c r="C27" t="s">
        <v>9</v>
      </c>
      <c r="D27">
        <v>1981</v>
      </c>
      <c r="E27" t="s">
        <v>74</v>
      </c>
      <c r="F27" s="118">
        <v>3.8109374999999994E-2</v>
      </c>
      <c r="G27">
        <v>0</v>
      </c>
    </row>
    <row r="28" spans="1:7" x14ac:dyDescent="0.25">
      <c r="A28" s="6">
        <v>26</v>
      </c>
      <c r="B28" s="3" t="s">
        <v>595</v>
      </c>
      <c r="C28" t="s">
        <v>9</v>
      </c>
      <c r="D28">
        <v>1976</v>
      </c>
      <c r="E28" t="s">
        <v>594</v>
      </c>
      <c r="F28" s="118">
        <v>4.1431134259259261E-2</v>
      </c>
      <c r="G28">
        <v>0</v>
      </c>
    </row>
    <row r="32" spans="1:7" x14ac:dyDescent="0.25">
      <c r="A32" s="49"/>
      <c r="B32" s="124" t="s">
        <v>44</v>
      </c>
      <c r="C32" s="49"/>
      <c r="D32" s="49"/>
      <c r="E32" s="49"/>
      <c r="F32" s="49" t="s">
        <v>530</v>
      </c>
      <c r="G32" s="49" t="s">
        <v>130</v>
      </c>
    </row>
    <row r="33" spans="1:8" x14ac:dyDescent="0.25">
      <c r="A33" s="6">
        <v>1</v>
      </c>
      <c r="B33" s="3" t="s">
        <v>596</v>
      </c>
      <c r="C33" t="s">
        <v>28</v>
      </c>
      <c r="D33">
        <v>1989</v>
      </c>
      <c r="E33" t="s">
        <v>597</v>
      </c>
      <c r="F33" s="118">
        <v>3.0036805555555556E-2</v>
      </c>
      <c r="G33">
        <v>25</v>
      </c>
    </row>
    <row r="34" spans="1:8" x14ac:dyDescent="0.25">
      <c r="A34" s="6">
        <v>2</v>
      </c>
      <c r="B34" s="3" t="s">
        <v>598</v>
      </c>
      <c r="C34" t="s">
        <v>107</v>
      </c>
      <c r="D34">
        <v>1966</v>
      </c>
      <c r="E34" t="s">
        <v>575</v>
      </c>
      <c r="F34" s="118">
        <v>3.3059490740740737E-2</v>
      </c>
      <c r="G34">
        <v>20</v>
      </c>
    </row>
    <row r="35" spans="1:8" x14ac:dyDescent="0.25">
      <c r="A35" s="6">
        <v>3</v>
      </c>
      <c r="B35" s="3" t="s">
        <v>33</v>
      </c>
      <c r="C35" t="s">
        <v>28</v>
      </c>
      <c r="D35">
        <v>1987</v>
      </c>
      <c r="E35" t="s">
        <v>10</v>
      </c>
      <c r="F35" s="118">
        <v>3.3698148148148151E-2</v>
      </c>
      <c r="G35">
        <v>18</v>
      </c>
    </row>
    <row r="36" spans="1:8" x14ac:dyDescent="0.25">
      <c r="A36" s="6">
        <v>4</v>
      </c>
      <c r="B36" s="3" t="s">
        <v>199</v>
      </c>
      <c r="C36" t="s">
        <v>107</v>
      </c>
      <c r="D36">
        <v>1962</v>
      </c>
      <c r="E36" t="s">
        <v>74</v>
      </c>
      <c r="F36" s="118">
        <v>3.566828703703704E-2</v>
      </c>
      <c r="G36">
        <v>17</v>
      </c>
    </row>
    <row r="37" spans="1:8" x14ac:dyDescent="0.25">
      <c r="A37" s="6">
        <v>5</v>
      </c>
      <c r="B37" s="3" t="s">
        <v>272</v>
      </c>
      <c r="C37" t="s">
        <v>107</v>
      </c>
      <c r="D37">
        <v>1971</v>
      </c>
      <c r="E37" t="s">
        <v>259</v>
      </c>
      <c r="F37" s="118">
        <v>3.6657523148148151E-2</v>
      </c>
      <c r="G37">
        <v>16</v>
      </c>
    </row>
    <row r="38" spans="1:8" x14ac:dyDescent="0.25">
      <c r="A38" s="6">
        <v>6</v>
      </c>
      <c r="B38" s="3" t="s">
        <v>153</v>
      </c>
      <c r="C38" t="s">
        <v>107</v>
      </c>
      <c r="D38">
        <v>1962</v>
      </c>
      <c r="E38" t="s">
        <v>74</v>
      </c>
      <c r="F38" s="118">
        <v>3.7200347222222221E-2</v>
      </c>
      <c r="G38">
        <v>15</v>
      </c>
    </row>
    <row r="39" spans="1:8" x14ac:dyDescent="0.25">
      <c r="A39" s="6">
        <v>7</v>
      </c>
      <c r="B39" s="3" t="s">
        <v>273</v>
      </c>
      <c r="C39" t="s">
        <v>107</v>
      </c>
      <c r="D39">
        <v>1963</v>
      </c>
      <c r="E39" t="s">
        <v>74</v>
      </c>
      <c r="F39" s="118">
        <v>3.7931712962962966E-2</v>
      </c>
      <c r="G39">
        <v>14</v>
      </c>
    </row>
    <row r="40" spans="1:8" x14ac:dyDescent="0.25">
      <c r="A40" s="6">
        <v>8</v>
      </c>
      <c r="B40" s="3" t="s">
        <v>599</v>
      </c>
      <c r="C40" t="s">
        <v>28</v>
      </c>
      <c r="D40">
        <v>1979</v>
      </c>
      <c r="E40" t="s">
        <v>573</v>
      </c>
      <c r="F40" s="118">
        <v>3.8873611111111116E-2</v>
      </c>
      <c r="G40">
        <v>13</v>
      </c>
    </row>
    <row r="41" spans="1:8" x14ac:dyDescent="0.25">
      <c r="C41"/>
    </row>
    <row r="42" spans="1:8" x14ac:dyDescent="0.25">
      <c r="A42" s="49"/>
      <c r="B42" s="124" t="s">
        <v>167</v>
      </c>
      <c r="C42" s="49"/>
      <c r="D42" s="49"/>
      <c r="E42" s="49"/>
      <c r="F42" s="49" t="s">
        <v>530</v>
      </c>
      <c r="G42" s="49" t="s">
        <v>130</v>
      </c>
    </row>
    <row r="43" spans="1:8" x14ac:dyDescent="0.25">
      <c r="A43" s="6">
        <v>1</v>
      </c>
      <c r="B43" s="3" t="s">
        <v>287</v>
      </c>
      <c r="C43" t="s">
        <v>115</v>
      </c>
      <c r="E43" t="s">
        <v>586</v>
      </c>
      <c r="F43" s="118">
        <v>2.5148263888888894E-2</v>
      </c>
      <c r="G43">
        <v>25</v>
      </c>
      <c r="H43" s="6">
        <v>798</v>
      </c>
    </row>
    <row r="44" spans="1:8" x14ac:dyDescent="0.25">
      <c r="A44" s="6">
        <v>2</v>
      </c>
      <c r="B44" s="3" t="s">
        <v>30</v>
      </c>
      <c r="C44" t="s">
        <v>48</v>
      </c>
      <c r="E44" t="s">
        <v>103</v>
      </c>
      <c r="F44" s="118">
        <v>2.8963310185185182E-2</v>
      </c>
      <c r="G44">
        <v>20</v>
      </c>
      <c r="H44" s="6">
        <v>785</v>
      </c>
    </row>
    <row r="45" spans="1:8" x14ac:dyDescent="0.25">
      <c r="A45" s="6">
        <v>3</v>
      </c>
      <c r="B45" s="3" t="s">
        <v>29</v>
      </c>
      <c r="C45" t="s">
        <v>48</v>
      </c>
      <c r="E45" t="s">
        <v>10</v>
      </c>
      <c r="F45" s="118">
        <v>2.9837847222222224E-2</v>
      </c>
      <c r="G45">
        <v>18</v>
      </c>
      <c r="H45" s="6">
        <v>762</v>
      </c>
    </row>
    <row r="46" spans="1:8" x14ac:dyDescent="0.25">
      <c r="A46" s="6">
        <v>4</v>
      </c>
      <c r="B46" s="3" t="s">
        <v>600</v>
      </c>
      <c r="C46" t="s">
        <v>47</v>
      </c>
      <c r="E46" t="s">
        <v>601</v>
      </c>
      <c r="F46" s="118">
        <v>2.8554513888888886E-2</v>
      </c>
      <c r="G46">
        <v>17</v>
      </c>
      <c r="H46" s="6">
        <v>761</v>
      </c>
    </row>
    <row r="47" spans="1:8" x14ac:dyDescent="0.25">
      <c r="A47" s="6">
        <v>5</v>
      </c>
      <c r="B47" s="3" t="s">
        <v>17</v>
      </c>
      <c r="C47" t="s">
        <v>46</v>
      </c>
      <c r="E47" t="s">
        <v>10</v>
      </c>
      <c r="F47" s="118">
        <v>2.7437731481481483E-2</v>
      </c>
      <c r="G47">
        <v>16</v>
      </c>
      <c r="H47" s="6">
        <v>760</v>
      </c>
    </row>
    <row r="48" spans="1:8" x14ac:dyDescent="0.25">
      <c r="A48" s="6">
        <v>6</v>
      </c>
      <c r="B48" s="3" t="s">
        <v>12</v>
      </c>
      <c r="C48" t="s">
        <v>45</v>
      </c>
      <c r="E48" t="s">
        <v>14</v>
      </c>
      <c r="F48" s="118">
        <v>2.5753935185185189E-2</v>
      </c>
      <c r="G48">
        <v>15</v>
      </c>
      <c r="H48" s="6">
        <v>751</v>
      </c>
    </row>
    <row r="49" spans="1:8" x14ac:dyDescent="0.25">
      <c r="A49" s="6">
        <v>7</v>
      </c>
      <c r="B49" s="3" t="s">
        <v>290</v>
      </c>
      <c r="C49" t="s">
        <v>48</v>
      </c>
      <c r="E49" t="s">
        <v>74</v>
      </c>
      <c r="F49" s="118">
        <v>3.0334490740740738E-2</v>
      </c>
      <c r="G49">
        <v>14</v>
      </c>
      <c r="H49" s="6">
        <v>749</v>
      </c>
    </row>
    <row r="50" spans="1:8" x14ac:dyDescent="0.25">
      <c r="A50" s="6">
        <v>8</v>
      </c>
      <c r="B50" s="3" t="s">
        <v>299</v>
      </c>
      <c r="C50" t="s">
        <v>45</v>
      </c>
      <c r="E50" t="s">
        <v>602</v>
      </c>
      <c r="F50" s="118">
        <v>2.6120833333333329E-2</v>
      </c>
      <c r="G50">
        <v>13</v>
      </c>
      <c r="H50" s="6">
        <v>740</v>
      </c>
    </row>
    <row r="51" spans="1:8" x14ac:dyDescent="0.25">
      <c r="A51" s="6">
        <v>9</v>
      </c>
      <c r="B51" s="3" t="s">
        <v>37</v>
      </c>
      <c r="C51" t="s">
        <v>47</v>
      </c>
      <c r="E51" t="s">
        <v>10</v>
      </c>
      <c r="F51" s="118">
        <v>2.9543402777777773E-2</v>
      </c>
      <c r="G51">
        <v>12</v>
      </c>
      <c r="H51" s="6">
        <v>735</v>
      </c>
    </row>
    <row r="52" spans="1:8" x14ac:dyDescent="0.25">
      <c r="A52" s="6">
        <v>10</v>
      </c>
      <c r="B52" s="3" t="s">
        <v>603</v>
      </c>
      <c r="C52" t="s">
        <v>115</v>
      </c>
      <c r="E52" t="s">
        <v>604</v>
      </c>
      <c r="F52" s="118">
        <v>2.8013541666666669E-2</v>
      </c>
      <c r="G52">
        <v>11</v>
      </c>
      <c r="H52" s="6">
        <v>716</v>
      </c>
    </row>
    <row r="53" spans="1:8" x14ac:dyDescent="0.25">
      <c r="A53" s="6">
        <v>11</v>
      </c>
      <c r="B53" s="3" t="s">
        <v>605</v>
      </c>
      <c r="C53" t="s">
        <v>47</v>
      </c>
      <c r="E53" t="s">
        <v>606</v>
      </c>
      <c r="F53" s="118">
        <v>3.0470833333333332E-2</v>
      </c>
      <c r="G53">
        <v>10</v>
      </c>
      <c r="H53" s="6">
        <v>713</v>
      </c>
    </row>
    <row r="54" spans="1:8" x14ac:dyDescent="0.25">
      <c r="A54" s="6">
        <v>12</v>
      </c>
      <c r="B54" s="3" t="s">
        <v>302</v>
      </c>
      <c r="C54" t="s">
        <v>49</v>
      </c>
      <c r="E54" t="s">
        <v>74</v>
      </c>
      <c r="F54" s="118">
        <v>3.4105092592592597E-2</v>
      </c>
      <c r="G54">
        <v>9</v>
      </c>
      <c r="H54" s="6">
        <v>701</v>
      </c>
    </row>
    <row r="55" spans="1:8" x14ac:dyDescent="0.25">
      <c r="A55" s="6">
        <v>13</v>
      </c>
      <c r="B55" s="3" t="s">
        <v>607</v>
      </c>
      <c r="C55" t="s">
        <v>46</v>
      </c>
      <c r="E55" t="s">
        <v>608</v>
      </c>
      <c r="F55" s="118">
        <v>2.9856712962962967E-2</v>
      </c>
      <c r="G55">
        <v>8</v>
      </c>
      <c r="H55" s="6">
        <v>698</v>
      </c>
    </row>
    <row r="56" spans="1:8" x14ac:dyDescent="0.25">
      <c r="A56" s="6">
        <v>14</v>
      </c>
      <c r="B56" s="3" t="s">
        <v>444</v>
      </c>
      <c r="C56" t="s">
        <v>47</v>
      </c>
      <c r="E56" t="s">
        <v>609</v>
      </c>
      <c r="F56" s="118">
        <v>3.1372916666666667E-2</v>
      </c>
      <c r="G56">
        <v>7</v>
      </c>
      <c r="H56" s="6">
        <v>692</v>
      </c>
    </row>
    <row r="57" spans="1:8" x14ac:dyDescent="0.25">
      <c r="A57" s="6">
        <v>15</v>
      </c>
      <c r="B57" s="3" t="s">
        <v>610</v>
      </c>
      <c r="C57" t="s">
        <v>46</v>
      </c>
      <c r="E57" t="s">
        <v>611</v>
      </c>
      <c r="F57" s="118">
        <v>3.0284490740740744E-2</v>
      </c>
      <c r="G57">
        <v>6</v>
      </c>
      <c r="H57" s="6">
        <v>688</v>
      </c>
    </row>
    <row r="58" spans="1:8" x14ac:dyDescent="0.25">
      <c r="A58" s="6">
        <v>16</v>
      </c>
      <c r="B58" s="3" t="s">
        <v>304</v>
      </c>
      <c r="C58" t="s">
        <v>45</v>
      </c>
      <c r="E58" t="s">
        <v>612</v>
      </c>
      <c r="F58" s="118">
        <v>2.852199074074074E-2</v>
      </c>
      <c r="G58">
        <v>5</v>
      </c>
      <c r="H58" s="6">
        <v>678</v>
      </c>
    </row>
    <row r="59" spans="1:8" x14ac:dyDescent="0.25">
      <c r="A59" s="6">
        <v>17</v>
      </c>
      <c r="B59" s="3" t="s">
        <v>613</v>
      </c>
      <c r="C59" t="s">
        <v>46</v>
      </c>
      <c r="E59" t="s">
        <v>604</v>
      </c>
      <c r="F59" s="118">
        <v>3.080648148148148E-2</v>
      </c>
      <c r="G59">
        <v>4</v>
      </c>
      <c r="H59" s="6">
        <v>677</v>
      </c>
    </row>
    <row r="60" spans="1:8" x14ac:dyDescent="0.25">
      <c r="A60" s="6">
        <v>18</v>
      </c>
      <c r="B60" s="3" t="s">
        <v>614</v>
      </c>
      <c r="C60" t="s">
        <v>115</v>
      </c>
      <c r="E60" t="s">
        <v>575</v>
      </c>
      <c r="F60" s="118">
        <v>2.9872569444444445E-2</v>
      </c>
      <c r="G60">
        <v>3</v>
      </c>
      <c r="H60" s="6">
        <v>671</v>
      </c>
    </row>
    <row r="61" spans="1:8" x14ac:dyDescent="0.25">
      <c r="A61" s="6">
        <v>19</v>
      </c>
      <c r="B61" s="3" t="s">
        <v>615</v>
      </c>
      <c r="C61" t="s">
        <v>46</v>
      </c>
      <c r="E61" t="s">
        <v>616</v>
      </c>
      <c r="F61" s="118">
        <v>3.264826388888889E-2</v>
      </c>
      <c r="G61">
        <v>2</v>
      </c>
      <c r="H61" s="6">
        <v>638</v>
      </c>
    </row>
    <row r="62" spans="1:8" x14ac:dyDescent="0.25">
      <c r="A62" s="6">
        <v>20</v>
      </c>
      <c r="B62" s="3" t="s">
        <v>617</v>
      </c>
      <c r="C62" t="s">
        <v>46</v>
      </c>
      <c r="E62" t="s">
        <v>602</v>
      </c>
      <c r="F62" s="118">
        <v>3.2804861111111111E-2</v>
      </c>
      <c r="G62">
        <v>1</v>
      </c>
      <c r="H62" s="6">
        <v>635</v>
      </c>
    </row>
    <row r="63" spans="1:8" x14ac:dyDescent="0.25">
      <c r="A63" s="6">
        <v>21</v>
      </c>
      <c r="B63" s="3" t="s">
        <v>618</v>
      </c>
      <c r="C63" t="s">
        <v>45</v>
      </c>
      <c r="E63" t="s">
        <v>575</v>
      </c>
      <c r="F63" s="118">
        <v>3.0512384259259256E-2</v>
      </c>
      <c r="G63">
        <v>0</v>
      </c>
      <c r="H63" s="6">
        <v>634</v>
      </c>
    </row>
    <row r="64" spans="1:8" x14ac:dyDescent="0.25">
      <c r="A64" s="6">
        <v>22</v>
      </c>
      <c r="B64" s="3" t="s">
        <v>180</v>
      </c>
      <c r="C64" t="s">
        <v>115</v>
      </c>
      <c r="E64" t="s">
        <v>74</v>
      </c>
      <c r="F64" s="118">
        <v>3.2758912037037041E-2</v>
      </c>
      <c r="G64">
        <v>0</v>
      </c>
      <c r="H64" s="6">
        <v>612</v>
      </c>
    </row>
    <row r="65" spans="1:8" x14ac:dyDescent="0.25">
      <c r="A65" s="6">
        <v>23</v>
      </c>
      <c r="B65" s="3" t="s">
        <v>322</v>
      </c>
      <c r="C65" t="s">
        <v>115</v>
      </c>
      <c r="E65" t="s">
        <v>586</v>
      </c>
      <c r="F65" s="118">
        <v>3.288252314814815E-2</v>
      </c>
      <c r="G65">
        <v>0</v>
      </c>
      <c r="H65" s="6">
        <v>610</v>
      </c>
    </row>
    <row r="66" spans="1:8" x14ac:dyDescent="0.25">
      <c r="A66" s="6">
        <v>24</v>
      </c>
      <c r="B66" s="3" t="s">
        <v>518</v>
      </c>
      <c r="C66" t="s">
        <v>48</v>
      </c>
      <c r="E66" t="s">
        <v>571</v>
      </c>
      <c r="F66" s="118">
        <v>3.7774768518518513E-2</v>
      </c>
      <c r="G66">
        <v>0</v>
      </c>
      <c r="H66" s="6">
        <v>602</v>
      </c>
    </row>
    <row r="67" spans="1:8" x14ac:dyDescent="0.25">
      <c r="A67" s="6">
        <v>25</v>
      </c>
      <c r="B67" s="3" t="s">
        <v>326</v>
      </c>
      <c r="C67" t="s">
        <v>47</v>
      </c>
      <c r="E67" t="s">
        <v>619</v>
      </c>
      <c r="F67" s="118">
        <v>3.7743287037037034E-2</v>
      </c>
      <c r="G67">
        <v>0</v>
      </c>
      <c r="H67" s="6">
        <v>576</v>
      </c>
    </row>
    <row r="68" spans="1:8" x14ac:dyDescent="0.25">
      <c r="A68" s="6">
        <v>26</v>
      </c>
      <c r="B68" s="3" t="s">
        <v>620</v>
      </c>
      <c r="C68" t="s">
        <v>48</v>
      </c>
      <c r="E68" t="s">
        <v>621</v>
      </c>
      <c r="F68" s="118">
        <v>3.9524999999999998E-2</v>
      </c>
      <c r="G68">
        <v>0</v>
      </c>
      <c r="H68" s="6">
        <v>575</v>
      </c>
    </row>
    <row r="69" spans="1:8" x14ac:dyDescent="0.25">
      <c r="A69" s="6">
        <v>27</v>
      </c>
      <c r="B69" s="3" t="s">
        <v>502</v>
      </c>
      <c r="C69" t="s">
        <v>45</v>
      </c>
      <c r="E69" t="s">
        <v>588</v>
      </c>
      <c r="F69" s="118">
        <v>3.4273263888888884E-2</v>
      </c>
      <c r="G69">
        <v>0</v>
      </c>
      <c r="H69" s="6">
        <v>564</v>
      </c>
    </row>
    <row r="70" spans="1:8" x14ac:dyDescent="0.25">
      <c r="A70" s="6">
        <v>28</v>
      </c>
      <c r="B70" s="3" t="s">
        <v>181</v>
      </c>
      <c r="C70" t="s">
        <v>47</v>
      </c>
      <c r="E70" t="s">
        <v>244</v>
      </c>
      <c r="F70" s="118">
        <v>3.9464583333333338E-2</v>
      </c>
      <c r="G70">
        <v>0</v>
      </c>
      <c r="H70" s="6">
        <v>550</v>
      </c>
    </row>
    <row r="71" spans="1:8" x14ac:dyDescent="0.25">
      <c r="A71" s="6">
        <v>29</v>
      </c>
      <c r="B71" s="3" t="s">
        <v>622</v>
      </c>
      <c r="C71" t="s">
        <v>46</v>
      </c>
      <c r="E71" t="s">
        <v>621</v>
      </c>
      <c r="F71" s="118">
        <v>4.0297916666666669E-2</v>
      </c>
      <c r="G71">
        <v>0</v>
      </c>
      <c r="H71" s="6">
        <v>517</v>
      </c>
    </row>
    <row r="72" spans="1:8" x14ac:dyDescent="0.25">
      <c r="A72" s="6">
        <v>30</v>
      </c>
      <c r="B72" s="3" t="s">
        <v>623</v>
      </c>
      <c r="C72" t="s">
        <v>45</v>
      </c>
      <c r="E72" t="s">
        <v>244</v>
      </c>
      <c r="F72" s="118">
        <v>4.0774305555555557E-2</v>
      </c>
      <c r="G72">
        <v>0</v>
      </c>
      <c r="H72" s="6">
        <v>474</v>
      </c>
    </row>
    <row r="73" spans="1:8" x14ac:dyDescent="0.25">
      <c r="C73"/>
    </row>
    <row r="74" spans="1:8" x14ac:dyDescent="0.25">
      <c r="C74"/>
    </row>
    <row r="75" spans="1:8" x14ac:dyDescent="0.25">
      <c r="C75"/>
    </row>
    <row r="76" spans="1:8" x14ac:dyDescent="0.25">
      <c r="C76"/>
    </row>
    <row r="77" spans="1:8" x14ac:dyDescent="0.25">
      <c r="C77"/>
    </row>
    <row r="78" spans="1:8" x14ac:dyDescent="0.25">
      <c r="C78"/>
    </row>
    <row r="79" spans="1:8" x14ac:dyDescent="0.25">
      <c r="C79"/>
    </row>
    <row r="80" spans="1:8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2" sqref="G2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130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2" sqref="G2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130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2" sqref="G2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130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86"/>
  <sheetViews>
    <sheetView topLeftCell="A44" zoomScale="90" zoomScaleNormal="90" workbookViewId="0">
      <selection activeCell="A63" sqref="A63"/>
    </sheetView>
  </sheetViews>
  <sheetFormatPr defaultRowHeight="15" x14ac:dyDescent="0.25"/>
  <cols>
    <col min="1" max="1" width="23.42578125" style="104" customWidth="1"/>
    <col min="2" max="2" width="7.28515625" style="120" customWidth="1"/>
    <col min="3" max="3" width="26.42578125" style="104" customWidth="1"/>
    <col min="4" max="16384" width="9.140625" style="15"/>
  </cols>
  <sheetData>
    <row r="1" spans="1:3" x14ac:dyDescent="0.25">
      <c r="A1" s="105" t="s">
        <v>3</v>
      </c>
      <c r="B1" s="119" t="s">
        <v>159</v>
      </c>
      <c r="C1" s="105" t="s">
        <v>6</v>
      </c>
    </row>
    <row r="2" spans="1:3" x14ac:dyDescent="0.25">
      <c r="A2" s="104" t="s">
        <v>343</v>
      </c>
      <c r="B2" s="120">
        <v>1981</v>
      </c>
      <c r="C2" s="104" t="s">
        <v>74</v>
      </c>
    </row>
    <row r="3" spans="1:3" x14ac:dyDescent="0.25">
      <c r="A3" s="104" t="s">
        <v>8</v>
      </c>
      <c r="B3" s="120">
        <v>1987</v>
      </c>
      <c r="C3" s="104" t="s">
        <v>10</v>
      </c>
    </row>
    <row r="4" spans="1:3" x14ac:dyDescent="0.25">
      <c r="A4" s="104" t="s">
        <v>172</v>
      </c>
      <c r="B4" s="120">
        <v>1967</v>
      </c>
      <c r="C4" s="104" t="s">
        <v>88</v>
      </c>
    </row>
    <row r="5" spans="1:3" x14ac:dyDescent="0.25">
      <c r="A5" s="104" t="s">
        <v>121</v>
      </c>
      <c r="B5" s="120">
        <v>1965</v>
      </c>
      <c r="C5" s="104" t="s">
        <v>79</v>
      </c>
    </row>
    <row r="6" spans="1:3" x14ac:dyDescent="0.25">
      <c r="A6" s="104" t="s">
        <v>317</v>
      </c>
      <c r="B6" s="120">
        <v>1959</v>
      </c>
      <c r="C6" s="104" t="s">
        <v>318</v>
      </c>
    </row>
    <row r="7" spans="1:3" x14ac:dyDescent="0.25">
      <c r="A7" s="104" t="s">
        <v>344</v>
      </c>
      <c r="B7" s="120">
        <v>1962</v>
      </c>
      <c r="C7" s="104" t="s">
        <v>316</v>
      </c>
    </row>
    <row r="8" spans="1:3" x14ac:dyDescent="0.25">
      <c r="A8" s="104" t="s">
        <v>127</v>
      </c>
      <c r="B8" s="120">
        <v>1965</v>
      </c>
      <c r="C8" s="104" t="s">
        <v>74</v>
      </c>
    </row>
    <row r="9" spans="1:3" x14ac:dyDescent="0.25">
      <c r="A9" s="104" t="s">
        <v>512</v>
      </c>
      <c r="B9" s="120">
        <v>1970</v>
      </c>
      <c r="C9" s="104" t="s">
        <v>513</v>
      </c>
    </row>
    <row r="10" spans="1:3" x14ac:dyDescent="0.25">
      <c r="A10" s="104" t="s">
        <v>118</v>
      </c>
      <c r="B10" s="120">
        <v>1945</v>
      </c>
      <c r="C10" s="104" t="s">
        <v>60</v>
      </c>
    </row>
    <row r="11" spans="1:3" x14ac:dyDescent="0.25">
      <c r="A11" s="104" t="s">
        <v>614</v>
      </c>
      <c r="B11" s="120">
        <v>1965</v>
      </c>
      <c r="C11" s="15" t="s">
        <v>575</v>
      </c>
    </row>
    <row r="12" spans="1:3" x14ac:dyDescent="0.25">
      <c r="A12" s="104" t="s">
        <v>598</v>
      </c>
      <c r="B12" s="120">
        <v>1966</v>
      </c>
      <c r="C12" s="15" t="s">
        <v>575</v>
      </c>
    </row>
    <row r="13" spans="1:3" x14ac:dyDescent="0.25">
      <c r="A13" s="104" t="s">
        <v>517</v>
      </c>
      <c r="B13" s="120">
        <v>1980</v>
      </c>
      <c r="C13" s="104" t="s">
        <v>507</v>
      </c>
    </row>
    <row r="14" spans="1:3" x14ac:dyDescent="0.25">
      <c r="A14" s="104" t="s">
        <v>312</v>
      </c>
      <c r="B14" s="120">
        <v>1945</v>
      </c>
      <c r="C14" s="104" t="s">
        <v>313</v>
      </c>
    </row>
    <row r="15" spans="1:3" x14ac:dyDescent="0.25">
      <c r="A15" s="104" t="s">
        <v>132</v>
      </c>
      <c r="B15" s="120">
        <v>1977</v>
      </c>
      <c r="C15" s="104" t="s">
        <v>60</v>
      </c>
    </row>
    <row r="16" spans="1:3" x14ac:dyDescent="0.25">
      <c r="A16" t="s">
        <v>487</v>
      </c>
      <c r="B16" s="121">
        <v>1995</v>
      </c>
      <c r="C16" t="s">
        <v>480</v>
      </c>
    </row>
    <row r="17" spans="1:3" x14ac:dyDescent="0.25">
      <c r="A17" s="104" t="s">
        <v>615</v>
      </c>
      <c r="B17" s="120">
        <v>1961</v>
      </c>
      <c r="C17" s="15" t="s">
        <v>616</v>
      </c>
    </row>
    <row r="18" spans="1:3" x14ac:dyDescent="0.25">
      <c r="A18" s="104" t="s">
        <v>584</v>
      </c>
      <c r="B18" s="120">
        <v>1994</v>
      </c>
      <c r="C18" s="15" t="s">
        <v>585</v>
      </c>
    </row>
    <row r="19" spans="1:3" x14ac:dyDescent="0.25">
      <c r="A19" s="104" t="s">
        <v>33</v>
      </c>
      <c r="B19" s="120">
        <v>1987</v>
      </c>
      <c r="C19" s="104" t="s">
        <v>10</v>
      </c>
    </row>
    <row r="20" spans="1:3" x14ac:dyDescent="0.25">
      <c r="A20" s="104" t="s">
        <v>345</v>
      </c>
      <c r="B20" s="120">
        <v>1966</v>
      </c>
      <c r="C20" s="104" t="s">
        <v>74</v>
      </c>
    </row>
    <row r="21" spans="1:3" x14ac:dyDescent="0.25">
      <c r="A21" s="104" t="s">
        <v>346</v>
      </c>
      <c r="B21" s="120">
        <v>1958</v>
      </c>
      <c r="C21" s="104" t="s">
        <v>74</v>
      </c>
    </row>
    <row r="22" spans="1:3" x14ac:dyDescent="0.25">
      <c r="A22" s="104" t="s">
        <v>521</v>
      </c>
      <c r="B22" s="120">
        <v>1980</v>
      </c>
      <c r="C22" s="104" t="s">
        <v>522</v>
      </c>
    </row>
    <row r="23" spans="1:3" x14ac:dyDescent="0.25">
      <c r="A23" s="104" t="s">
        <v>116</v>
      </c>
      <c r="B23" s="120">
        <v>1949</v>
      </c>
      <c r="C23" s="104" t="s">
        <v>102</v>
      </c>
    </row>
    <row r="24" spans="1:3" x14ac:dyDescent="0.25">
      <c r="A24" s="104" t="s">
        <v>142</v>
      </c>
      <c r="B24" s="120">
        <v>1973</v>
      </c>
      <c r="C24" s="104" t="s">
        <v>64</v>
      </c>
    </row>
    <row r="25" spans="1:3" x14ac:dyDescent="0.25">
      <c r="A25" s="104" t="s">
        <v>21</v>
      </c>
      <c r="B25" s="120">
        <v>1970</v>
      </c>
      <c r="C25" s="104" t="s">
        <v>22</v>
      </c>
    </row>
    <row r="26" spans="1:3" x14ac:dyDescent="0.25">
      <c r="A26" s="104" t="s">
        <v>605</v>
      </c>
      <c r="B26" s="120">
        <v>1954</v>
      </c>
      <c r="C26" s="15" t="s">
        <v>606</v>
      </c>
    </row>
    <row r="27" spans="1:3" x14ac:dyDescent="0.25">
      <c r="A27" s="104" t="s">
        <v>298</v>
      </c>
      <c r="B27" s="120">
        <v>1965</v>
      </c>
      <c r="C27" s="104" t="s">
        <v>74</v>
      </c>
    </row>
    <row r="28" spans="1:3" x14ac:dyDescent="0.25">
      <c r="A28" s="104" t="s">
        <v>610</v>
      </c>
      <c r="B28" s="120">
        <v>1962</v>
      </c>
      <c r="C28" s="15" t="s">
        <v>611</v>
      </c>
    </row>
    <row r="29" spans="1:3" x14ac:dyDescent="0.25">
      <c r="A29" s="104" t="s">
        <v>622</v>
      </c>
      <c r="B29" s="120">
        <v>1960</v>
      </c>
      <c r="C29" s="15" t="s">
        <v>621</v>
      </c>
    </row>
    <row r="30" spans="1:3" x14ac:dyDescent="0.25">
      <c r="A30" s="104" t="s">
        <v>590</v>
      </c>
      <c r="B30" s="120">
        <v>1996</v>
      </c>
      <c r="C30" s="15" t="s">
        <v>588</v>
      </c>
    </row>
    <row r="31" spans="1:3" x14ac:dyDescent="0.25">
      <c r="A31" s="104" t="s">
        <v>149</v>
      </c>
      <c r="B31" s="120">
        <v>1988</v>
      </c>
      <c r="C31" s="104" t="s">
        <v>79</v>
      </c>
    </row>
    <row r="32" spans="1:3" x14ac:dyDescent="0.25">
      <c r="A32" s="104" t="s">
        <v>219</v>
      </c>
      <c r="B32" s="120">
        <v>1989</v>
      </c>
      <c r="C32" s="104" t="s">
        <v>220</v>
      </c>
    </row>
    <row r="33" spans="1:3" x14ac:dyDescent="0.25">
      <c r="A33" s="104" t="s">
        <v>440</v>
      </c>
      <c r="B33" s="120">
        <v>1941</v>
      </c>
      <c r="C33" s="104" t="s">
        <v>10</v>
      </c>
    </row>
    <row r="34" spans="1:3" x14ac:dyDescent="0.25">
      <c r="A34" t="s">
        <v>479</v>
      </c>
      <c r="B34" s="121">
        <v>1994</v>
      </c>
      <c r="C34" t="s">
        <v>480</v>
      </c>
    </row>
    <row r="35" spans="1:3" x14ac:dyDescent="0.25">
      <c r="A35" s="104" t="s">
        <v>347</v>
      </c>
      <c r="B35" s="120">
        <v>1991</v>
      </c>
      <c r="C35" s="104" t="s">
        <v>74</v>
      </c>
    </row>
    <row r="36" spans="1:3" x14ac:dyDescent="0.25">
      <c r="A36" s="104" t="s">
        <v>239</v>
      </c>
      <c r="B36" s="120">
        <v>1991</v>
      </c>
      <c r="C36" s="104" t="s">
        <v>240</v>
      </c>
    </row>
    <row r="37" spans="1:3" x14ac:dyDescent="0.25">
      <c r="A37" s="104" t="s">
        <v>515</v>
      </c>
      <c r="B37" s="120">
        <v>1982</v>
      </c>
      <c r="C37" s="104" t="s">
        <v>516</v>
      </c>
    </row>
    <row r="38" spans="1:3" x14ac:dyDescent="0.25">
      <c r="A38" s="104" t="s">
        <v>38</v>
      </c>
      <c r="B38" s="120">
        <v>1961</v>
      </c>
      <c r="C38" s="104" t="s">
        <v>36</v>
      </c>
    </row>
    <row r="39" spans="1:3" x14ac:dyDescent="0.25">
      <c r="A39" t="s">
        <v>569</v>
      </c>
      <c r="B39" s="121">
        <v>1989</v>
      </c>
      <c r="C39" s="15" t="s">
        <v>570</v>
      </c>
    </row>
    <row r="40" spans="1:3" x14ac:dyDescent="0.25">
      <c r="A40" s="104" t="s">
        <v>152</v>
      </c>
      <c r="B40" s="120">
        <v>1966</v>
      </c>
      <c r="C40" s="104" t="s">
        <v>100</v>
      </c>
    </row>
    <row r="41" spans="1:3" x14ac:dyDescent="0.25">
      <c r="A41" t="s">
        <v>603</v>
      </c>
      <c r="B41" s="121">
        <v>1967</v>
      </c>
      <c r="C41" s="15" t="s">
        <v>604</v>
      </c>
    </row>
    <row r="42" spans="1:3" x14ac:dyDescent="0.25">
      <c r="A42" s="104" t="s">
        <v>15</v>
      </c>
      <c r="B42" s="120">
        <v>1971</v>
      </c>
      <c r="C42" s="104" t="s">
        <v>10</v>
      </c>
    </row>
    <row r="43" spans="1:3" x14ac:dyDescent="0.25">
      <c r="A43" s="104" t="s">
        <v>246</v>
      </c>
      <c r="B43" s="120">
        <v>1988</v>
      </c>
      <c r="C43" s="104" t="s">
        <v>247</v>
      </c>
    </row>
    <row r="44" spans="1:3" x14ac:dyDescent="0.25">
      <c r="A44" s="104" t="s">
        <v>200</v>
      </c>
      <c r="B44" s="120">
        <v>1987</v>
      </c>
      <c r="C44" s="104" t="s">
        <v>109</v>
      </c>
    </row>
    <row r="45" spans="1:3" x14ac:dyDescent="0.25">
      <c r="A45" s="104" t="s">
        <v>124</v>
      </c>
      <c r="B45" s="120">
        <v>1965</v>
      </c>
      <c r="C45" s="104" t="s">
        <v>109</v>
      </c>
    </row>
    <row r="46" spans="1:3" x14ac:dyDescent="0.25">
      <c r="A46" s="104" t="s">
        <v>274</v>
      </c>
      <c r="B46" s="120">
        <v>1972</v>
      </c>
      <c r="C46" s="104" t="s">
        <v>93</v>
      </c>
    </row>
    <row r="47" spans="1:3" x14ac:dyDescent="0.25">
      <c r="A47" s="104" t="s">
        <v>175</v>
      </c>
      <c r="B47" s="120">
        <v>1967</v>
      </c>
      <c r="C47" s="104" t="s">
        <v>93</v>
      </c>
    </row>
    <row r="48" spans="1:3" x14ac:dyDescent="0.25">
      <c r="A48" s="104" t="s">
        <v>348</v>
      </c>
      <c r="B48" s="120">
        <v>1989</v>
      </c>
      <c r="C48" s="104" t="s">
        <v>259</v>
      </c>
    </row>
    <row r="49" spans="1:3" x14ac:dyDescent="0.25">
      <c r="A49" s="104" t="s">
        <v>304</v>
      </c>
      <c r="B49" s="120">
        <v>1972</v>
      </c>
      <c r="C49" s="104" t="s">
        <v>215</v>
      </c>
    </row>
    <row r="50" spans="1:3" x14ac:dyDescent="0.25">
      <c r="A50" s="104" t="s">
        <v>332</v>
      </c>
      <c r="B50" s="120">
        <v>1964</v>
      </c>
      <c r="C50" s="104" t="s">
        <v>333</v>
      </c>
    </row>
    <row r="51" spans="1:3" x14ac:dyDescent="0.25">
      <c r="A51" s="104" t="s">
        <v>255</v>
      </c>
      <c r="B51" s="120">
        <v>1994</v>
      </c>
      <c r="C51" s="104" t="s">
        <v>256</v>
      </c>
    </row>
    <row r="52" spans="1:3" x14ac:dyDescent="0.25">
      <c r="A52" s="104" t="s">
        <v>349</v>
      </c>
      <c r="B52" s="120">
        <v>1983</v>
      </c>
      <c r="C52" s="104" t="s">
        <v>111</v>
      </c>
    </row>
    <row r="53" spans="1:3" x14ac:dyDescent="0.25">
      <c r="A53" s="104" t="s">
        <v>350</v>
      </c>
      <c r="B53" s="120">
        <v>1956</v>
      </c>
      <c r="C53" s="104" t="s">
        <v>311</v>
      </c>
    </row>
    <row r="54" spans="1:3" x14ac:dyDescent="0.25">
      <c r="A54" t="s">
        <v>490</v>
      </c>
      <c r="B54" s="121">
        <v>1996</v>
      </c>
      <c r="C54" t="s">
        <v>480</v>
      </c>
    </row>
    <row r="55" spans="1:3" x14ac:dyDescent="0.25">
      <c r="A55" s="104" t="s">
        <v>338</v>
      </c>
      <c r="B55" s="120">
        <v>1967</v>
      </c>
      <c r="C55" s="104" t="s">
        <v>316</v>
      </c>
    </row>
    <row r="56" spans="1:3" x14ac:dyDescent="0.25">
      <c r="A56" s="104" t="s">
        <v>202</v>
      </c>
      <c r="B56" s="120">
        <v>1983</v>
      </c>
      <c r="C56" s="104" t="s">
        <v>203</v>
      </c>
    </row>
    <row r="57" spans="1:3" x14ac:dyDescent="0.25">
      <c r="A57" s="104" t="s">
        <v>129</v>
      </c>
      <c r="B57" s="120">
        <v>1949</v>
      </c>
      <c r="C57" s="104" t="s">
        <v>60</v>
      </c>
    </row>
    <row r="58" spans="1:3" x14ac:dyDescent="0.25">
      <c r="A58" s="104" t="s">
        <v>257</v>
      </c>
      <c r="B58" s="120">
        <v>1978</v>
      </c>
      <c r="C58" s="104" t="s">
        <v>258</v>
      </c>
    </row>
    <row r="59" spans="1:3" x14ac:dyDescent="0.25">
      <c r="A59" s="104" t="s">
        <v>113</v>
      </c>
      <c r="B59" s="120">
        <v>1957</v>
      </c>
      <c r="C59" s="104" t="s">
        <v>96</v>
      </c>
    </row>
    <row r="60" spans="1:3" x14ac:dyDescent="0.25">
      <c r="A60" t="s">
        <v>486</v>
      </c>
      <c r="B60" s="121">
        <v>1995</v>
      </c>
      <c r="C60" t="s">
        <v>480</v>
      </c>
    </row>
    <row r="61" spans="1:3" x14ac:dyDescent="0.25">
      <c r="A61" s="104" t="s">
        <v>582</v>
      </c>
      <c r="B61" s="120">
        <v>1973</v>
      </c>
      <c r="C61" s="15" t="s">
        <v>583</v>
      </c>
    </row>
    <row r="62" spans="1:3" x14ac:dyDescent="0.25">
      <c r="A62" s="104" t="s">
        <v>576</v>
      </c>
      <c r="B62" s="120">
        <v>1981</v>
      </c>
      <c r="C62" s="15" t="s">
        <v>573</v>
      </c>
    </row>
    <row r="63" spans="1:3" x14ac:dyDescent="0.25">
      <c r="A63" s="104" t="s">
        <v>599</v>
      </c>
      <c r="B63" s="120">
        <v>1979</v>
      </c>
      <c r="C63" s="15" t="s">
        <v>573</v>
      </c>
    </row>
    <row r="64" spans="1:3" x14ac:dyDescent="0.25">
      <c r="A64" s="104" t="s">
        <v>351</v>
      </c>
      <c r="B64" s="120">
        <v>1982</v>
      </c>
      <c r="C64" s="104" t="s">
        <v>213</v>
      </c>
    </row>
    <row r="65" spans="1:3" x14ac:dyDescent="0.25">
      <c r="A65" s="104" t="s">
        <v>352</v>
      </c>
      <c r="B65" s="120">
        <v>1973</v>
      </c>
      <c r="C65" s="104" t="s">
        <v>268</v>
      </c>
    </row>
    <row r="66" spans="1:3" x14ac:dyDescent="0.25">
      <c r="A66" s="104" t="s">
        <v>25</v>
      </c>
      <c r="B66" s="120">
        <v>1952</v>
      </c>
      <c r="C66" s="104" t="s">
        <v>10</v>
      </c>
    </row>
    <row r="67" spans="1:3" x14ac:dyDescent="0.25">
      <c r="A67" s="104" t="s">
        <v>353</v>
      </c>
      <c r="B67" s="120">
        <v>1978</v>
      </c>
      <c r="C67" s="104" t="s">
        <v>261</v>
      </c>
    </row>
    <row r="68" spans="1:3" x14ac:dyDescent="0.25">
      <c r="A68" s="104" t="s">
        <v>354</v>
      </c>
      <c r="B68" s="120">
        <v>1965</v>
      </c>
      <c r="C68" s="104" t="s">
        <v>74</v>
      </c>
    </row>
    <row r="69" spans="1:3" x14ac:dyDescent="0.25">
      <c r="A69" s="104" t="s">
        <v>136</v>
      </c>
      <c r="B69" s="120">
        <v>1975</v>
      </c>
      <c r="C69" s="104" t="s">
        <v>10</v>
      </c>
    </row>
    <row r="70" spans="1:3" x14ac:dyDescent="0.25">
      <c r="A70" t="s">
        <v>504</v>
      </c>
      <c r="B70" s="121">
        <v>1989</v>
      </c>
      <c r="C70" t="s">
        <v>505</v>
      </c>
    </row>
    <row r="71" spans="1:3" x14ac:dyDescent="0.25">
      <c r="A71" s="104" t="s">
        <v>248</v>
      </c>
      <c r="B71" s="120">
        <v>1986</v>
      </c>
      <c r="C71" s="104" t="s">
        <v>74</v>
      </c>
    </row>
    <row r="72" spans="1:3" x14ac:dyDescent="0.25">
      <c r="A72" t="s">
        <v>499</v>
      </c>
      <c r="B72" s="121">
        <v>1976</v>
      </c>
      <c r="C72" t="s">
        <v>500</v>
      </c>
    </row>
    <row r="73" spans="1:3" x14ac:dyDescent="0.25">
      <c r="A73" t="s">
        <v>508</v>
      </c>
      <c r="B73" s="121">
        <v>1976</v>
      </c>
      <c r="C73" t="s">
        <v>509</v>
      </c>
    </row>
    <row r="74" spans="1:3" x14ac:dyDescent="0.25">
      <c r="A74" t="s">
        <v>510</v>
      </c>
      <c r="B74" s="121">
        <v>1993</v>
      </c>
      <c r="C74" t="s">
        <v>507</v>
      </c>
    </row>
    <row r="75" spans="1:3" x14ac:dyDescent="0.25">
      <c r="A75" s="104" t="s">
        <v>526</v>
      </c>
      <c r="B75" s="120">
        <v>1978</v>
      </c>
      <c r="C75" s="104" t="s">
        <v>503</v>
      </c>
    </row>
    <row r="76" spans="1:3" x14ac:dyDescent="0.25">
      <c r="A76" s="104" t="s">
        <v>527</v>
      </c>
      <c r="B76" s="120">
        <v>1991</v>
      </c>
      <c r="C76" s="104" t="s">
        <v>503</v>
      </c>
    </row>
    <row r="77" spans="1:3" x14ac:dyDescent="0.25">
      <c r="A77" s="104" t="s">
        <v>205</v>
      </c>
      <c r="B77" s="120">
        <v>1973</v>
      </c>
      <c r="C77" s="104" t="s">
        <v>206</v>
      </c>
    </row>
    <row r="78" spans="1:3" x14ac:dyDescent="0.25">
      <c r="A78" s="104" t="s">
        <v>144</v>
      </c>
      <c r="B78" s="120">
        <v>1976</v>
      </c>
      <c r="C78" s="104" t="s">
        <v>68</v>
      </c>
    </row>
    <row r="79" spans="1:3" x14ac:dyDescent="0.25">
      <c r="A79" s="104" t="s">
        <v>122</v>
      </c>
      <c r="B79" s="120">
        <v>1963</v>
      </c>
      <c r="C79" s="104" t="s">
        <v>68</v>
      </c>
    </row>
    <row r="80" spans="1:3" x14ac:dyDescent="0.25">
      <c r="A80" s="104" t="s">
        <v>204</v>
      </c>
      <c r="B80" s="120">
        <v>1978</v>
      </c>
      <c r="C80" s="104" t="s">
        <v>10</v>
      </c>
    </row>
    <row r="81" spans="1:3" x14ac:dyDescent="0.25">
      <c r="A81" s="104" t="s">
        <v>241</v>
      </c>
      <c r="B81" s="120">
        <v>1975</v>
      </c>
      <c r="C81" s="104" t="s">
        <v>10</v>
      </c>
    </row>
    <row r="82" spans="1:3" x14ac:dyDescent="0.25">
      <c r="A82" s="104" t="s">
        <v>198</v>
      </c>
      <c r="B82" s="120">
        <v>1987</v>
      </c>
      <c r="C82" s="104" t="s">
        <v>34</v>
      </c>
    </row>
    <row r="83" spans="1:3" x14ac:dyDescent="0.25">
      <c r="A83" s="104" t="s">
        <v>145</v>
      </c>
      <c r="B83" s="120">
        <v>1987</v>
      </c>
      <c r="C83" s="104" t="s">
        <v>70</v>
      </c>
    </row>
    <row r="84" spans="1:3" x14ac:dyDescent="0.25">
      <c r="A84" s="104" t="s">
        <v>524</v>
      </c>
      <c r="B84" s="120">
        <v>1985</v>
      </c>
      <c r="C84" s="104" t="s">
        <v>525</v>
      </c>
    </row>
    <row r="85" spans="1:3" x14ac:dyDescent="0.25">
      <c r="A85" s="104" t="s">
        <v>249</v>
      </c>
      <c r="B85" s="120">
        <v>1993</v>
      </c>
      <c r="C85" s="104" t="s">
        <v>250</v>
      </c>
    </row>
    <row r="86" spans="1:3" x14ac:dyDescent="0.25">
      <c r="A86" s="104" t="s">
        <v>340</v>
      </c>
      <c r="B86" s="120">
        <v>1971</v>
      </c>
      <c r="C86" s="104" t="s">
        <v>253</v>
      </c>
    </row>
    <row r="87" spans="1:3" x14ac:dyDescent="0.25">
      <c r="A87" s="104" t="s">
        <v>37</v>
      </c>
      <c r="B87" s="120">
        <v>1955</v>
      </c>
      <c r="C87" s="104" t="s">
        <v>10</v>
      </c>
    </row>
    <row r="88" spans="1:3" x14ac:dyDescent="0.25">
      <c r="A88" s="104" t="s">
        <v>178</v>
      </c>
      <c r="B88" s="120">
        <v>1971</v>
      </c>
      <c r="C88" s="104" t="s">
        <v>94</v>
      </c>
    </row>
    <row r="89" spans="1:3" x14ac:dyDescent="0.25">
      <c r="A89" s="104" t="s">
        <v>272</v>
      </c>
      <c r="B89" s="120">
        <v>1971</v>
      </c>
      <c r="C89" s="104" t="s">
        <v>259</v>
      </c>
    </row>
    <row r="90" spans="1:3" x14ac:dyDescent="0.25">
      <c r="A90" s="104" t="s">
        <v>19</v>
      </c>
      <c r="B90" s="120">
        <v>1980</v>
      </c>
      <c r="C90" s="104" t="s">
        <v>72</v>
      </c>
    </row>
    <row r="91" spans="1:3" x14ac:dyDescent="0.25">
      <c r="A91" s="104" t="s">
        <v>176</v>
      </c>
      <c r="B91" s="120">
        <v>1955</v>
      </c>
      <c r="C91" s="104" t="s">
        <v>100</v>
      </c>
    </row>
    <row r="92" spans="1:3" x14ac:dyDescent="0.25">
      <c r="A92" s="104" t="s">
        <v>593</v>
      </c>
      <c r="B92" s="120">
        <v>1979</v>
      </c>
      <c r="C92" s="15" t="s">
        <v>594</v>
      </c>
    </row>
    <row r="93" spans="1:3" x14ac:dyDescent="0.25">
      <c r="A93" s="104" t="s">
        <v>595</v>
      </c>
      <c r="B93" s="120">
        <v>1976</v>
      </c>
      <c r="C93" s="15" t="s">
        <v>594</v>
      </c>
    </row>
    <row r="94" spans="1:3" x14ac:dyDescent="0.25">
      <c r="A94" s="104" t="s">
        <v>591</v>
      </c>
      <c r="B94" s="120">
        <v>1987</v>
      </c>
      <c r="C94" s="15" t="s">
        <v>244</v>
      </c>
    </row>
    <row r="95" spans="1:3" x14ac:dyDescent="0.25">
      <c r="A95" s="104" t="s">
        <v>252</v>
      </c>
      <c r="B95" s="120">
        <v>1991</v>
      </c>
      <c r="C95" s="104" t="s">
        <v>253</v>
      </c>
    </row>
    <row r="96" spans="1:3" x14ac:dyDescent="0.25">
      <c r="A96" s="104" t="s">
        <v>330</v>
      </c>
      <c r="B96" s="120">
        <v>1964</v>
      </c>
      <c r="C96" s="104" t="s">
        <v>331</v>
      </c>
    </row>
    <row r="97" spans="1:3" x14ac:dyDescent="0.25">
      <c r="A97" s="104" t="s">
        <v>27</v>
      </c>
      <c r="B97" s="120">
        <v>1974</v>
      </c>
      <c r="C97" s="104" t="s">
        <v>10</v>
      </c>
    </row>
    <row r="98" spans="1:3" x14ac:dyDescent="0.25">
      <c r="A98" s="104" t="s">
        <v>157</v>
      </c>
      <c r="B98" s="120">
        <v>2001</v>
      </c>
      <c r="C98" s="104" t="s">
        <v>93</v>
      </c>
    </row>
    <row r="99" spans="1:3" x14ac:dyDescent="0.25">
      <c r="A99" s="104" t="s">
        <v>284</v>
      </c>
      <c r="B99" s="120">
        <v>1953</v>
      </c>
      <c r="C99" s="104" t="s">
        <v>215</v>
      </c>
    </row>
    <row r="100" spans="1:3" x14ac:dyDescent="0.25">
      <c r="A100" s="104" t="s">
        <v>138</v>
      </c>
      <c r="B100" s="120">
        <v>1976</v>
      </c>
      <c r="C100" s="104" t="s">
        <v>64</v>
      </c>
    </row>
    <row r="101" spans="1:3" x14ac:dyDescent="0.25">
      <c r="A101" s="104" t="s">
        <v>355</v>
      </c>
      <c r="B101" s="120">
        <v>1966</v>
      </c>
      <c r="C101" s="104" t="s">
        <v>215</v>
      </c>
    </row>
    <row r="102" spans="1:3" x14ac:dyDescent="0.25">
      <c r="A102" s="104" t="s">
        <v>276</v>
      </c>
      <c r="B102" s="120">
        <v>1966</v>
      </c>
      <c r="C102" s="104" t="s">
        <v>215</v>
      </c>
    </row>
    <row r="103" spans="1:3" x14ac:dyDescent="0.25">
      <c r="A103" s="104" t="s">
        <v>334</v>
      </c>
      <c r="B103" s="120">
        <v>1966</v>
      </c>
      <c r="C103" s="104" t="s">
        <v>237</v>
      </c>
    </row>
    <row r="104" spans="1:3" x14ac:dyDescent="0.25">
      <c r="A104" s="104" t="s">
        <v>140</v>
      </c>
      <c r="B104" s="120">
        <v>1979</v>
      </c>
      <c r="C104" s="104" t="s">
        <v>62</v>
      </c>
    </row>
    <row r="105" spans="1:3" x14ac:dyDescent="0.25">
      <c r="A105" s="104" t="s">
        <v>150</v>
      </c>
      <c r="B105" s="120">
        <v>1985</v>
      </c>
      <c r="C105" s="104" t="s">
        <v>60</v>
      </c>
    </row>
    <row r="106" spans="1:3" x14ac:dyDescent="0.25">
      <c r="A106" s="104" t="s">
        <v>179</v>
      </c>
      <c r="B106" s="120">
        <v>1961</v>
      </c>
      <c r="C106" s="104" t="s">
        <v>74</v>
      </c>
    </row>
    <row r="107" spans="1:3" x14ac:dyDescent="0.25">
      <c r="A107" t="s">
        <v>481</v>
      </c>
      <c r="B107" s="121">
        <v>1986</v>
      </c>
      <c r="C107" t="s">
        <v>482</v>
      </c>
    </row>
    <row r="108" spans="1:3" x14ac:dyDescent="0.25">
      <c r="A108" s="104" t="s">
        <v>324</v>
      </c>
      <c r="B108" s="120">
        <v>1969</v>
      </c>
      <c r="C108" s="104" t="s">
        <v>325</v>
      </c>
    </row>
    <row r="109" spans="1:3" x14ac:dyDescent="0.25">
      <c r="A109" s="104" t="s">
        <v>307</v>
      </c>
      <c r="B109" s="120">
        <v>1965</v>
      </c>
      <c r="C109" s="104" t="s">
        <v>308</v>
      </c>
    </row>
    <row r="110" spans="1:3" x14ac:dyDescent="0.25">
      <c r="A110" s="104" t="s">
        <v>225</v>
      </c>
      <c r="B110" s="120">
        <v>1981</v>
      </c>
      <c r="C110" s="104" t="s">
        <v>215</v>
      </c>
    </row>
    <row r="111" spans="1:3" x14ac:dyDescent="0.25">
      <c r="A111" s="104" t="s">
        <v>275</v>
      </c>
      <c r="B111" s="120">
        <v>1984</v>
      </c>
      <c r="C111" s="104" t="s">
        <v>215</v>
      </c>
    </row>
    <row r="112" spans="1:3" x14ac:dyDescent="0.25">
      <c r="A112" s="104" t="s">
        <v>214</v>
      </c>
      <c r="B112" s="120">
        <v>1973</v>
      </c>
      <c r="C112" s="104" t="s">
        <v>215</v>
      </c>
    </row>
    <row r="113" spans="1:3" x14ac:dyDescent="0.25">
      <c r="A113" s="104" t="s">
        <v>153</v>
      </c>
      <c r="B113" s="120">
        <v>1962</v>
      </c>
      <c r="C113" s="104" t="s">
        <v>74</v>
      </c>
    </row>
    <row r="114" spans="1:3" x14ac:dyDescent="0.25">
      <c r="A114" s="104" t="s">
        <v>242</v>
      </c>
      <c r="B114" s="120">
        <v>1979</v>
      </c>
      <c r="C114" s="104" t="s">
        <v>74</v>
      </c>
    </row>
    <row r="115" spans="1:3" x14ac:dyDescent="0.25">
      <c r="A115" s="104" t="s">
        <v>29</v>
      </c>
      <c r="B115" s="120">
        <v>1951</v>
      </c>
      <c r="C115" s="104" t="s">
        <v>10</v>
      </c>
    </row>
    <row r="116" spans="1:3" x14ac:dyDescent="0.25">
      <c r="A116" t="s">
        <v>491</v>
      </c>
      <c r="B116" s="121">
        <v>1990</v>
      </c>
      <c r="C116" t="s">
        <v>492</v>
      </c>
    </row>
    <row r="117" spans="1:3" x14ac:dyDescent="0.25">
      <c r="A117" s="104" t="s">
        <v>147</v>
      </c>
      <c r="B117" s="120">
        <v>1979</v>
      </c>
      <c r="C117" s="104" t="s">
        <v>64</v>
      </c>
    </row>
    <row r="118" spans="1:3" x14ac:dyDescent="0.25">
      <c r="A118" s="104" t="s">
        <v>139</v>
      </c>
      <c r="B118" s="120">
        <v>1979</v>
      </c>
      <c r="C118" s="104" t="s">
        <v>64</v>
      </c>
    </row>
    <row r="119" spans="1:3" x14ac:dyDescent="0.25">
      <c r="A119" s="104" t="s">
        <v>618</v>
      </c>
      <c r="B119" s="120">
        <v>1971</v>
      </c>
      <c r="C119" s="15" t="s">
        <v>575</v>
      </c>
    </row>
    <row r="120" spans="1:3" x14ac:dyDescent="0.25">
      <c r="A120" s="104" t="s">
        <v>322</v>
      </c>
      <c r="B120" s="120">
        <v>1963</v>
      </c>
      <c r="C120" s="15" t="s">
        <v>586</v>
      </c>
    </row>
    <row r="121" spans="1:3" x14ac:dyDescent="0.25">
      <c r="A121" t="s">
        <v>135</v>
      </c>
      <c r="B121" s="121">
        <v>1975</v>
      </c>
      <c r="C121" s="15" t="s">
        <v>63</v>
      </c>
    </row>
    <row r="122" spans="1:3" x14ac:dyDescent="0.25">
      <c r="A122" s="104" t="s">
        <v>309</v>
      </c>
      <c r="B122" s="120">
        <v>1963</v>
      </c>
      <c r="C122" s="104" t="s">
        <v>74</v>
      </c>
    </row>
    <row r="123" spans="1:3" x14ac:dyDescent="0.25">
      <c r="A123" s="104" t="s">
        <v>230</v>
      </c>
      <c r="B123" s="120">
        <v>1994</v>
      </c>
      <c r="C123" s="104" t="s">
        <v>231</v>
      </c>
    </row>
    <row r="124" spans="1:3" x14ac:dyDescent="0.25">
      <c r="A124" s="104" t="s">
        <v>243</v>
      </c>
      <c r="B124" s="120">
        <v>1983</v>
      </c>
      <c r="C124" s="104" t="s">
        <v>244</v>
      </c>
    </row>
    <row r="125" spans="1:3" x14ac:dyDescent="0.25">
      <c r="A125" s="104" t="s">
        <v>356</v>
      </c>
      <c r="B125" s="120">
        <v>1974</v>
      </c>
      <c r="C125" s="104" t="s">
        <v>67</v>
      </c>
    </row>
    <row r="126" spans="1:3" x14ac:dyDescent="0.25">
      <c r="A126" s="104" t="s">
        <v>288</v>
      </c>
      <c r="B126" s="120">
        <v>1959</v>
      </c>
      <c r="C126" s="104" t="s">
        <v>289</v>
      </c>
    </row>
    <row r="127" spans="1:3" x14ac:dyDescent="0.25">
      <c r="A127" s="104" t="s">
        <v>35</v>
      </c>
      <c r="B127" s="120">
        <v>1981</v>
      </c>
      <c r="C127" s="104" t="s">
        <v>446</v>
      </c>
    </row>
    <row r="128" spans="1:3" x14ac:dyDescent="0.25">
      <c r="A128" s="104" t="s">
        <v>514</v>
      </c>
      <c r="B128" s="120">
        <v>1971</v>
      </c>
      <c r="C128" s="104" t="s">
        <v>485</v>
      </c>
    </row>
    <row r="129" spans="1:3" x14ac:dyDescent="0.25">
      <c r="A129" s="104" t="s">
        <v>238</v>
      </c>
      <c r="B129" s="120">
        <v>1975</v>
      </c>
      <c r="C129" s="104" t="s">
        <v>10</v>
      </c>
    </row>
    <row r="130" spans="1:3" x14ac:dyDescent="0.25">
      <c r="A130" s="104" t="s">
        <v>143</v>
      </c>
      <c r="B130" s="120">
        <v>1981</v>
      </c>
      <c r="C130" s="104" t="s">
        <v>216</v>
      </c>
    </row>
    <row r="131" spans="1:3" x14ac:dyDescent="0.25">
      <c r="A131" s="104" t="s">
        <v>279</v>
      </c>
      <c r="B131" s="120">
        <v>1971</v>
      </c>
      <c r="C131" s="104" t="s">
        <v>244</v>
      </c>
    </row>
    <row r="132" spans="1:3" x14ac:dyDescent="0.25">
      <c r="A132" s="104" t="s">
        <v>11</v>
      </c>
      <c r="B132" s="120">
        <v>1975</v>
      </c>
      <c r="C132" s="104" t="s">
        <v>10</v>
      </c>
    </row>
    <row r="133" spans="1:3" x14ac:dyDescent="0.25">
      <c r="A133" s="104" t="s">
        <v>607</v>
      </c>
      <c r="B133" s="120">
        <v>1960</v>
      </c>
      <c r="C133" s="15" t="s">
        <v>608</v>
      </c>
    </row>
    <row r="134" spans="1:3" x14ac:dyDescent="0.25">
      <c r="A134" s="104" t="s">
        <v>303</v>
      </c>
      <c r="B134" s="120">
        <v>1965</v>
      </c>
      <c r="C134" s="104" t="s">
        <v>74</v>
      </c>
    </row>
    <row r="135" spans="1:3" x14ac:dyDescent="0.25">
      <c r="A135" s="104" t="s">
        <v>357</v>
      </c>
      <c r="B135" s="120">
        <v>1972</v>
      </c>
      <c r="C135" s="104" t="s">
        <v>74</v>
      </c>
    </row>
    <row r="136" spans="1:3" x14ac:dyDescent="0.25">
      <c r="A136" s="104" t="s">
        <v>314</v>
      </c>
      <c r="B136" s="120">
        <v>1966</v>
      </c>
      <c r="C136" s="104" t="s">
        <v>315</v>
      </c>
    </row>
    <row r="137" spans="1:3" x14ac:dyDescent="0.25">
      <c r="A137" s="104" t="s">
        <v>171</v>
      </c>
      <c r="B137" s="120">
        <v>1965</v>
      </c>
      <c r="C137" s="104" t="s">
        <v>82</v>
      </c>
    </row>
    <row r="138" spans="1:3" x14ac:dyDescent="0.25">
      <c r="A138" s="104" t="s">
        <v>39</v>
      </c>
      <c r="B138" s="120">
        <v>1945</v>
      </c>
      <c r="C138" s="104" t="s">
        <v>10</v>
      </c>
    </row>
    <row r="139" spans="1:3" x14ac:dyDescent="0.25">
      <c r="A139" s="104" t="s">
        <v>620</v>
      </c>
      <c r="B139" s="120">
        <v>1949</v>
      </c>
      <c r="C139" s="15" t="s">
        <v>621</v>
      </c>
    </row>
    <row r="140" spans="1:3" x14ac:dyDescent="0.25">
      <c r="A140" s="104" t="s">
        <v>320</v>
      </c>
      <c r="B140" s="120">
        <v>1959</v>
      </c>
      <c r="C140" s="104" t="s">
        <v>215</v>
      </c>
    </row>
    <row r="141" spans="1:3" x14ac:dyDescent="0.25">
      <c r="A141" s="104" t="s">
        <v>151</v>
      </c>
      <c r="B141" s="120">
        <v>1969</v>
      </c>
      <c r="C141" s="104" t="s">
        <v>111</v>
      </c>
    </row>
    <row r="142" spans="1:3" x14ac:dyDescent="0.25">
      <c r="A142" s="104" t="s">
        <v>263</v>
      </c>
      <c r="B142" s="120">
        <v>1981</v>
      </c>
      <c r="C142" s="104" t="s">
        <v>244</v>
      </c>
    </row>
    <row r="143" spans="1:3" x14ac:dyDescent="0.25">
      <c r="A143" s="104" t="s">
        <v>273</v>
      </c>
      <c r="B143" s="120">
        <v>1963</v>
      </c>
      <c r="C143" s="104" t="s">
        <v>74</v>
      </c>
    </row>
    <row r="144" spans="1:3" x14ac:dyDescent="0.25">
      <c r="A144" s="104" t="s">
        <v>180</v>
      </c>
      <c r="B144" s="120">
        <v>1966</v>
      </c>
      <c r="C144" s="104" t="s">
        <v>74</v>
      </c>
    </row>
    <row r="145" spans="1:3" x14ac:dyDescent="0.25">
      <c r="A145" t="s">
        <v>488</v>
      </c>
      <c r="B145" s="121">
        <v>1992</v>
      </c>
      <c r="C145" t="s">
        <v>489</v>
      </c>
    </row>
    <row r="146" spans="1:3" x14ac:dyDescent="0.25">
      <c r="A146" s="104" t="s">
        <v>358</v>
      </c>
      <c r="B146" s="120">
        <v>1970</v>
      </c>
      <c r="C146" s="104" t="s">
        <v>74</v>
      </c>
    </row>
    <row r="147" spans="1:3" x14ac:dyDescent="0.25">
      <c r="A147" s="104" t="s">
        <v>271</v>
      </c>
      <c r="B147" s="120">
        <v>1975</v>
      </c>
      <c r="C147" s="104" t="s">
        <v>244</v>
      </c>
    </row>
    <row r="148" spans="1:3" x14ac:dyDescent="0.25">
      <c r="A148" s="104" t="s">
        <v>201</v>
      </c>
      <c r="B148" s="120">
        <v>1963</v>
      </c>
      <c r="C148" s="104" t="s">
        <v>112</v>
      </c>
    </row>
    <row r="149" spans="1:3" x14ac:dyDescent="0.25">
      <c r="A149" s="104" t="s">
        <v>477</v>
      </c>
      <c r="B149" s="120">
        <v>1988</v>
      </c>
      <c r="C149" s="104" t="s">
        <v>68</v>
      </c>
    </row>
    <row r="150" spans="1:3" x14ac:dyDescent="0.25">
      <c r="A150" s="104" t="s">
        <v>156</v>
      </c>
      <c r="B150" s="120">
        <v>1973</v>
      </c>
      <c r="C150" s="104" t="s">
        <v>158</v>
      </c>
    </row>
    <row r="151" spans="1:3" x14ac:dyDescent="0.25">
      <c r="A151" s="104" t="s">
        <v>162</v>
      </c>
      <c r="C151" s="104" t="s">
        <v>34</v>
      </c>
    </row>
    <row r="152" spans="1:3" x14ac:dyDescent="0.25">
      <c r="A152" s="104" t="s">
        <v>520</v>
      </c>
      <c r="B152" s="120">
        <v>1958</v>
      </c>
      <c r="C152" s="104" t="s">
        <v>507</v>
      </c>
    </row>
    <row r="153" spans="1:3" x14ac:dyDescent="0.25">
      <c r="A153" s="104" t="s">
        <v>114</v>
      </c>
      <c r="B153" s="120">
        <v>1965</v>
      </c>
      <c r="C153" s="104" t="s">
        <v>76</v>
      </c>
    </row>
    <row r="154" spans="1:3" x14ac:dyDescent="0.25">
      <c r="A154" s="104" t="s">
        <v>177</v>
      </c>
      <c r="B154" s="120">
        <v>1962</v>
      </c>
      <c r="C154" s="104" t="s">
        <v>99</v>
      </c>
    </row>
    <row r="155" spans="1:3" x14ac:dyDescent="0.25">
      <c r="A155" s="104" t="s">
        <v>123</v>
      </c>
      <c r="B155" s="120">
        <v>1938</v>
      </c>
      <c r="C155" s="104" t="s">
        <v>62</v>
      </c>
    </row>
    <row r="156" spans="1:3" x14ac:dyDescent="0.25">
      <c r="A156" s="104" t="s">
        <v>119</v>
      </c>
      <c r="B156" s="120">
        <v>1941</v>
      </c>
      <c r="C156" s="104" t="s">
        <v>104</v>
      </c>
    </row>
    <row r="157" spans="1:3" x14ac:dyDescent="0.25">
      <c r="A157" s="104" t="s">
        <v>596</v>
      </c>
      <c r="B157" s="120">
        <v>1989</v>
      </c>
      <c r="C157" s="15" t="s">
        <v>597</v>
      </c>
    </row>
    <row r="158" spans="1:3" x14ac:dyDescent="0.25">
      <c r="A158" s="104" t="s">
        <v>587</v>
      </c>
      <c r="B158" s="120">
        <v>1998</v>
      </c>
      <c r="C158" s="15" t="s">
        <v>588</v>
      </c>
    </row>
    <row r="159" spans="1:3" x14ac:dyDescent="0.25">
      <c r="A159" s="104" t="s">
        <v>502</v>
      </c>
      <c r="B159" s="120">
        <v>1968</v>
      </c>
      <c r="C159" s="15" t="s">
        <v>588</v>
      </c>
    </row>
    <row r="160" spans="1:3" x14ac:dyDescent="0.25">
      <c r="A160" s="104" t="s">
        <v>141</v>
      </c>
      <c r="B160" s="120">
        <v>1984</v>
      </c>
      <c r="C160" s="104" t="s">
        <v>63</v>
      </c>
    </row>
    <row r="161" spans="1:3" x14ac:dyDescent="0.25">
      <c r="A161" s="104" t="s">
        <v>232</v>
      </c>
      <c r="B161" s="120">
        <v>1977</v>
      </c>
      <c r="C161" s="104" t="s">
        <v>233</v>
      </c>
    </row>
    <row r="162" spans="1:3" x14ac:dyDescent="0.25">
      <c r="A162" t="s">
        <v>495</v>
      </c>
      <c r="B162" s="121">
        <v>1973</v>
      </c>
      <c r="C162" t="s">
        <v>485</v>
      </c>
    </row>
    <row r="163" spans="1:3" x14ac:dyDescent="0.25">
      <c r="A163" s="104" t="s">
        <v>302</v>
      </c>
      <c r="B163" s="120">
        <v>1945</v>
      </c>
      <c r="C163" s="104" t="s">
        <v>74</v>
      </c>
    </row>
    <row r="164" spans="1:3" x14ac:dyDescent="0.25">
      <c r="A164" s="104" t="s">
        <v>20</v>
      </c>
      <c r="B164" s="120">
        <v>1953</v>
      </c>
      <c r="C164" s="104" t="s">
        <v>10</v>
      </c>
    </row>
    <row r="165" spans="1:3" x14ac:dyDescent="0.25">
      <c r="A165" s="104" t="s">
        <v>511</v>
      </c>
      <c r="B165" s="120">
        <v>1971</v>
      </c>
      <c r="C165" s="104" t="s">
        <v>501</v>
      </c>
    </row>
    <row r="166" spans="1:3" x14ac:dyDescent="0.25">
      <c r="A166" s="104" t="s">
        <v>266</v>
      </c>
      <c r="B166" s="120">
        <v>1986</v>
      </c>
      <c r="C166" s="104" t="s">
        <v>267</v>
      </c>
    </row>
    <row r="167" spans="1:3" x14ac:dyDescent="0.25">
      <c r="A167" t="s">
        <v>211</v>
      </c>
      <c r="B167" s="121">
        <v>1990</v>
      </c>
      <c r="C167" s="15" t="s">
        <v>572</v>
      </c>
    </row>
    <row r="168" spans="1:3" x14ac:dyDescent="0.25">
      <c r="A168" s="104" t="s">
        <v>254</v>
      </c>
      <c r="B168" s="120">
        <v>1987</v>
      </c>
      <c r="C168" s="104" t="s">
        <v>247</v>
      </c>
    </row>
    <row r="169" spans="1:3" x14ac:dyDescent="0.25">
      <c r="A169" s="104" t="s">
        <v>228</v>
      </c>
      <c r="B169" s="120">
        <v>1978</v>
      </c>
      <c r="C169" s="104" t="s">
        <v>229</v>
      </c>
    </row>
    <row r="170" spans="1:3" x14ac:dyDescent="0.25">
      <c r="A170" s="104" t="s">
        <v>126</v>
      </c>
      <c r="B170" s="120">
        <v>1947</v>
      </c>
      <c r="C170" s="104" t="s">
        <v>100</v>
      </c>
    </row>
    <row r="171" spans="1:3" x14ac:dyDescent="0.25">
      <c r="A171" s="104" t="s">
        <v>326</v>
      </c>
      <c r="B171" s="120">
        <v>1954</v>
      </c>
      <c r="C171" s="15" t="s">
        <v>619</v>
      </c>
    </row>
    <row r="172" spans="1:3" x14ac:dyDescent="0.25">
      <c r="A172" s="104" t="s">
        <v>359</v>
      </c>
      <c r="B172" s="120">
        <v>1967</v>
      </c>
      <c r="C172" s="104" t="s">
        <v>105</v>
      </c>
    </row>
    <row r="173" spans="1:3" x14ac:dyDescent="0.25">
      <c r="A173" t="s">
        <v>483</v>
      </c>
      <c r="B173" s="121">
        <v>1975</v>
      </c>
      <c r="C173" t="s">
        <v>484</v>
      </c>
    </row>
    <row r="174" spans="1:3" x14ac:dyDescent="0.25">
      <c r="A174" s="104" t="s">
        <v>173</v>
      </c>
      <c r="B174" s="120">
        <v>1966</v>
      </c>
      <c r="C174" s="104" t="s">
        <v>64</v>
      </c>
    </row>
    <row r="175" spans="1:3" x14ac:dyDescent="0.25">
      <c r="A175" s="104" t="s">
        <v>360</v>
      </c>
      <c r="B175" s="120">
        <v>1941</v>
      </c>
      <c r="C175" s="104" t="s">
        <v>105</v>
      </c>
    </row>
    <row r="176" spans="1:3" x14ac:dyDescent="0.25">
      <c r="A176" s="104" t="s">
        <v>234</v>
      </c>
      <c r="B176" s="120">
        <v>1979</v>
      </c>
      <c r="C176" s="104" t="s">
        <v>100</v>
      </c>
    </row>
    <row r="177" spans="1:3" x14ac:dyDescent="0.25">
      <c r="A177" s="104" t="s">
        <v>518</v>
      </c>
      <c r="B177" s="120">
        <v>1951</v>
      </c>
      <c r="C177" s="15" t="s">
        <v>571</v>
      </c>
    </row>
    <row r="178" spans="1:3" x14ac:dyDescent="0.25">
      <c r="A178" t="s">
        <v>209</v>
      </c>
      <c r="B178" s="121">
        <v>1977</v>
      </c>
      <c r="C178" s="15" t="s">
        <v>571</v>
      </c>
    </row>
    <row r="179" spans="1:3" x14ac:dyDescent="0.25">
      <c r="A179" s="104" t="s">
        <v>478</v>
      </c>
      <c r="B179" s="120">
        <v>1962</v>
      </c>
      <c r="C179" s="104" t="s">
        <v>74</v>
      </c>
    </row>
    <row r="180" spans="1:3" x14ac:dyDescent="0.25">
      <c r="A180" s="104" t="s">
        <v>199</v>
      </c>
      <c r="B180" s="120">
        <v>1962</v>
      </c>
      <c r="C180" s="104" t="s">
        <v>74</v>
      </c>
    </row>
    <row r="181" spans="1:3" x14ac:dyDescent="0.25">
      <c r="A181" s="104" t="s">
        <v>236</v>
      </c>
      <c r="B181" s="120">
        <v>1974</v>
      </c>
      <c r="C181" s="104" t="s">
        <v>237</v>
      </c>
    </row>
    <row r="182" spans="1:3" x14ac:dyDescent="0.25">
      <c r="A182" t="s">
        <v>493</v>
      </c>
      <c r="B182" s="121">
        <v>1983</v>
      </c>
      <c r="C182" t="s">
        <v>494</v>
      </c>
    </row>
    <row r="183" spans="1:3" x14ac:dyDescent="0.25">
      <c r="A183" s="104" t="s">
        <v>245</v>
      </c>
      <c r="B183" s="120">
        <v>1980</v>
      </c>
      <c r="C183" s="104" t="s">
        <v>93</v>
      </c>
    </row>
    <row r="184" spans="1:3" x14ac:dyDescent="0.25">
      <c r="A184" s="104" t="s">
        <v>444</v>
      </c>
      <c r="B184" s="120">
        <v>1957</v>
      </c>
      <c r="C184" s="15" t="s">
        <v>609</v>
      </c>
    </row>
    <row r="185" spans="1:3" x14ac:dyDescent="0.25">
      <c r="A185" s="104" t="s">
        <v>328</v>
      </c>
      <c r="B185" s="120">
        <v>1969</v>
      </c>
      <c r="C185" s="104" t="s">
        <v>329</v>
      </c>
    </row>
    <row r="186" spans="1:3" x14ac:dyDescent="0.25">
      <c r="A186" s="104" t="s">
        <v>117</v>
      </c>
      <c r="B186" s="120">
        <v>1959</v>
      </c>
      <c r="C186" s="104" t="s">
        <v>74</v>
      </c>
    </row>
    <row r="187" spans="1:3" x14ac:dyDescent="0.25">
      <c r="A187" s="104" t="s">
        <v>310</v>
      </c>
      <c r="B187" s="120">
        <v>1951</v>
      </c>
      <c r="C187" s="104" t="s">
        <v>74</v>
      </c>
    </row>
    <row r="188" spans="1:3" x14ac:dyDescent="0.25">
      <c r="A188" s="104" t="s">
        <v>361</v>
      </c>
      <c r="B188" s="120">
        <v>1969</v>
      </c>
      <c r="C188" s="104" t="s">
        <v>282</v>
      </c>
    </row>
    <row r="189" spans="1:3" x14ac:dyDescent="0.25">
      <c r="A189" s="104" t="s">
        <v>221</v>
      </c>
      <c r="B189" s="120">
        <v>1978</v>
      </c>
      <c r="C189" s="104" t="s">
        <v>222</v>
      </c>
    </row>
    <row r="190" spans="1:3" x14ac:dyDescent="0.25">
      <c r="A190" s="104" t="s">
        <v>146</v>
      </c>
      <c r="B190" s="120">
        <v>1984</v>
      </c>
      <c r="C190" s="104" t="s">
        <v>71</v>
      </c>
    </row>
    <row r="191" spans="1:3" x14ac:dyDescent="0.25">
      <c r="A191" s="104" t="s">
        <v>223</v>
      </c>
      <c r="B191" s="120">
        <v>1974</v>
      </c>
      <c r="C191" s="104" t="s">
        <v>224</v>
      </c>
    </row>
    <row r="192" spans="1:3" x14ac:dyDescent="0.25">
      <c r="A192" s="104" t="s">
        <v>523</v>
      </c>
      <c r="B192" s="120">
        <v>1982</v>
      </c>
      <c r="C192" s="104" t="s">
        <v>509</v>
      </c>
    </row>
    <row r="193" spans="1:3" x14ac:dyDescent="0.25">
      <c r="A193" s="104" t="s">
        <v>30</v>
      </c>
      <c r="B193" s="120">
        <v>1950</v>
      </c>
      <c r="C193" s="104" t="s">
        <v>103</v>
      </c>
    </row>
    <row r="194" spans="1:3" x14ac:dyDescent="0.25">
      <c r="A194" s="104" t="s">
        <v>137</v>
      </c>
      <c r="B194" s="120">
        <v>1979</v>
      </c>
      <c r="C194" s="104" t="s">
        <v>65</v>
      </c>
    </row>
    <row r="195" spans="1:3" x14ac:dyDescent="0.25">
      <c r="A195" s="104" t="s">
        <v>283</v>
      </c>
      <c r="B195" s="120">
        <v>1974</v>
      </c>
      <c r="C195" s="104" t="s">
        <v>244</v>
      </c>
    </row>
    <row r="196" spans="1:3" x14ac:dyDescent="0.25">
      <c r="A196" s="104" t="s">
        <v>285</v>
      </c>
      <c r="B196" s="120">
        <v>1970</v>
      </c>
      <c r="C196" s="104" t="s">
        <v>286</v>
      </c>
    </row>
    <row r="197" spans="1:3" x14ac:dyDescent="0.25">
      <c r="A197" s="104" t="s">
        <v>362</v>
      </c>
      <c r="B197" s="120">
        <v>1968</v>
      </c>
      <c r="C197" s="104" t="s">
        <v>297</v>
      </c>
    </row>
    <row r="198" spans="1:3" x14ac:dyDescent="0.25">
      <c r="A198" s="104" t="s">
        <v>31</v>
      </c>
      <c r="B198" s="120">
        <v>1969</v>
      </c>
      <c r="C198" s="104" t="s">
        <v>32</v>
      </c>
    </row>
    <row r="199" spans="1:3" x14ac:dyDescent="0.25">
      <c r="A199" s="104" t="s">
        <v>363</v>
      </c>
      <c r="B199" s="120">
        <v>1964</v>
      </c>
      <c r="C199" s="104" t="s">
        <v>60</v>
      </c>
    </row>
    <row r="200" spans="1:3" x14ac:dyDescent="0.25">
      <c r="A200" t="s">
        <v>287</v>
      </c>
      <c r="B200" s="121">
        <v>1965</v>
      </c>
      <c r="C200" s="15" t="s">
        <v>586</v>
      </c>
    </row>
    <row r="201" spans="1:3" x14ac:dyDescent="0.25">
      <c r="A201" s="104" t="s">
        <v>12</v>
      </c>
      <c r="B201" s="120">
        <v>1971</v>
      </c>
      <c r="C201" s="104" t="s">
        <v>61</v>
      </c>
    </row>
    <row r="202" spans="1:3" x14ac:dyDescent="0.25">
      <c r="A202" t="s">
        <v>364</v>
      </c>
      <c r="B202" s="121">
        <v>1982</v>
      </c>
      <c r="C202" s="15" t="s">
        <v>573</v>
      </c>
    </row>
    <row r="203" spans="1:3" x14ac:dyDescent="0.25">
      <c r="A203" s="104" t="s">
        <v>170</v>
      </c>
      <c r="B203" s="120">
        <v>1960</v>
      </c>
      <c r="C203" s="104" t="s">
        <v>95</v>
      </c>
    </row>
    <row r="204" spans="1:3" x14ac:dyDescent="0.25">
      <c r="A204" s="104" t="s">
        <v>269</v>
      </c>
      <c r="B204" s="120">
        <v>1965</v>
      </c>
      <c r="C204" s="104" t="s">
        <v>74</v>
      </c>
    </row>
    <row r="205" spans="1:3" x14ac:dyDescent="0.25">
      <c r="A205" s="104" t="s">
        <v>217</v>
      </c>
      <c r="B205" s="120">
        <v>1989</v>
      </c>
      <c r="C205" s="104" t="s">
        <v>218</v>
      </c>
    </row>
    <row r="206" spans="1:3" x14ac:dyDescent="0.25">
      <c r="A206" s="104" t="s">
        <v>174</v>
      </c>
      <c r="B206" s="120">
        <v>1963</v>
      </c>
      <c r="C206" s="104" t="s">
        <v>65</v>
      </c>
    </row>
    <row r="207" spans="1:3" x14ac:dyDescent="0.25">
      <c r="A207" s="104" t="s">
        <v>365</v>
      </c>
      <c r="B207" s="120">
        <v>1956</v>
      </c>
      <c r="C207" s="104" t="s">
        <v>64</v>
      </c>
    </row>
    <row r="208" spans="1:3" x14ac:dyDescent="0.25">
      <c r="A208" s="104" t="s">
        <v>592</v>
      </c>
      <c r="B208" s="120">
        <v>1974</v>
      </c>
      <c r="C208" s="15" t="s">
        <v>575</v>
      </c>
    </row>
    <row r="209" spans="1:3" x14ac:dyDescent="0.25">
      <c r="A209" s="104" t="s">
        <v>589</v>
      </c>
      <c r="B209" s="120">
        <v>1996</v>
      </c>
      <c r="C209" s="15" t="s">
        <v>588</v>
      </c>
    </row>
    <row r="210" spans="1:3" x14ac:dyDescent="0.25">
      <c r="A210" s="104" t="s">
        <v>613</v>
      </c>
      <c r="B210" s="120">
        <v>1958</v>
      </c>
      <c r="C210" s="15" t="s">
        <v>604</v>
      </c>
    </row>
    <row r="211" spans="1:3" x14ac:dyDescent="0.25">
      <c r="A211" s="104" t="s">
        <v>181</v>
      </c>
      <c r="B211" s="120">
        <v>1953</v>
      </c>
      <c r="C211" s="104" t="s">
        <v>101</v>
      </c>
    </row>
    <row r="212" spans="1:3" x14ac:dyDescent="0.25">
      <c r="A212" s="104" t="s">
        <v>339</v>
      </c>
      <c r="B212" s="120">
        <v>1961</v>
      </c>
      <c r="C212" s="104" t="s">
        <v>281</v>
      </c>
    </row>
    <row r="213" spans="1:3" x14ac:dyDescent="0.25">
      <c r="A213" s="104" t="s">
        <v>280</v>
      </c>
      <c r="B213" s="120">
        <v>1978</v>
      </c>
      <c r="C213" s="104" t="s">
        <v>281</v>
      </c>
    </row>
    <row r="214" spans="1:3" x14ac:dyDescent="0.25">
      <c r="A214" s="104" t="s">
        <v>23</v>
      </c>
      <c r="B214" s="120">
        <v>1958</v>
      </c>
      <c r="C214" s="104" t="s">
        <v>24</v>
      </c>
    </row>
    <row r="215" spans="1:3" x14ac:dyDescent="0.25">
      <c r="A215" s="104" t="s">
        <v>305</v>
      </c>
      <c r="B215" s="120">
        <v>1962</v>
      </c>
      <c r="C215" s="104" t="s">
        <v>306</v>
      </c>
    </row>
    <row r="216" spans="1:3" x14ac:dyDescent="0.25">
      <c r="A216" s="104" t="s">
        <v>366</v>
      </c>
      <c r="B216" s="120">
        <v>1971</v>
      </c>
      <c r="C216" s="104" t="s">
        <v>94</v>
      </c>
    </row>
    <row r="217" spans="1:3" x14ac:dyDescent="0.25">
      <c r="A217" s="104" t="s">
        <v>293</v>
      </c>
      <c r="B217" s="120">
        <v>1968</v>
      </c>
      <c r="C217" s="104" t="s">
        <v>64</v>
      </c>
    </row>
    <row r="218" spans="1:3" x14ac:dyDescent="0.25">
      <c r="A218" s="104" t="s">
        <v>294</v>
      </c>
      <c r="B218" s="120">
        <v>1942</v>
      </c>
      <c r="C218" s="104" t="s">
        <v>295</v>
      </c>
    </row>
    <row r="219" spans="1:3" x14ac:dyDescent="0.25">
      <c r="A219" s="104" t="s">
        <v>277</v>
      </c>
      <c r="B219" s="120">
        <v>1955</v>
      </c>
      <c r="C219" s="104" t="s">
        <v>278</v>
      </c>
    </row>
    <row r="220" spans="1:3" x14ac:dyDescent="0.25">
      <c r="A220" s="104" t="s">
        <v>578</v>
      </c>
      <c r="B220" s="120">
        <v>1976</v>
      </c>
      <c r="C220" s="15" t="s">
        <v>579</v>
      </c>
    </row>
    <row r="221" spans="1:3" x14ac:dyDescent="0.25">
      <c r="A221" t="s">
        <v>506</v>
      </c>
      <c r="B221" s="121">
        <v>1969</v>
      </c>
      <c r="C221" t="s">
        <v>492</v>
      </c>
    </row>
    <row r="222" spans="1:3" x14ac:dyDescent="0.25">
      <c r="A222" s="104" t="s">
        <v>528</v>
      </c>
      <c r="B222" s="120">
        <v>1982</v>
      </c>
      <c r="C222" s="104" t="s">
        <v>509</v>
      </c>
    </row>
    <row r="223" spans="1:3" x14ac:dyDescent="0.25">
      <c r="A223" s="104" t="s">
        <v>226</v>
      </c>
      <c r="B223" s="120">
        <v>1974</v>
      </c>
      <c r="C223" s="104" t="s">
        <v>227</v>
      </c>
    </row>
    <row r="224" spans="1:3" x14ac:dyDescent="0.25">
      <c r="A224" s="104" t="s">
        <v>529</v>
      </c>
      <c r="B224" s="120">
        <v>1993</v>
      </c>
      <c r="C224" s="104" t="s">
        <v>503</v>
      </c>
    </row>
    <row r="225" spans="1:3" x14ac:dyDescent="0.25">
      <c r="A225" s="104" t="s">
        <v>133</v>
      </c>
      <c r="B225" s="120">
        <v>1973</v>
      </c>
      <c r="C225" s="104" t="s">
        <v>61</v>
      </c>
    </row>
    <row r="226" spans="1:3" x14ac:dyDescent="0.25">
      <c r="A226" s="104" t="s">
        <v>323</v>
      </c>
      <c r="B226" s="120">
        <v>1967</v>
      </c>
      <c r="C226" s="104" t="s">
        <v>64</v>
      </c>
    </row>
    <row r="227" spans="1:3" x14ac:dyDescent="0.25">
      <c r="A227" s="104" t="s">
        <v>235</v>
      </c>
      <c r="B227" s="120">
        <v>1976</v>
      </c>
      <c r="C227" s="104" t="s">
        <v>229</v>
      </c>
    </row>
    <row r="228" spans="1:3" x14ac:dyDescent="0.25">
      <c r="A228" s="104" t="s">
        <v>341</v>
      </c>
      <c r="B228" s="120">
        <v>1946</v>
      </c>
      <c r="C228" s="104" t="s">
        <v>342</v>
      </c>
    </row>
    <row r="229" spans="1:3" x14ac:dyDescent="0.25">
      <c r="A229" s="104" t="s">
        <v>577</v>
      </c>
      <c r="B229" s="120">
        <v>1973</v>
      </c>
      <c r="C229" s="15" t="s">
        <v>278</v>
      </c>
    </row>
    <row r="230" spans="1:3" x14ac:dyDescent="0.25">
      <c r="A230" s="104" t="s">
        <v>367</v>
      </c>
      <c r="B230" s="120">
        <v>1961</v>
      </c>
      <c r="C230" s="104" t="s">
        <v>97</v>
      </c>
    </row>
    <row r="231" spans="1:3" x14ac:dyDescent="0.25">
      <c r="A231" s="104" t="s">
        <v>207</v>
      </c>
      <c r="B231" s="120">
        <v>1993</v>
      </c>
      <c r="C231" s="104" t="s">
        <v>208</v>
      </c>
    </row>
    <row r="232" spans="1:3" x14ac:dyDescent="0.25">
      <c r="A232" s="104" t="s">
        <v>623</v>
      </c>
      <c r="B232" s="120">
        <v>1969</v>
      </c>
      <c r="C232" s="15" t="s">
        <v>244</v>
      </c>
    </row>
    <row r="233" spans="1:3" x14ac:dyDescent="0.25">
      <c r="A233" s="104" t="s">
        <v>299</v>
      </c>
      <c r="B233" s="120">
        <v>1968</v>
      </c>
      <c r="C233" s="104" t="s">
        <v>300</v>
      </c>
    </row>
    <row r="234" spans="1:3" x14ac:dyDescent="0.25">
      <c r="A234" s="104" t="s">
        <v>617</v>
      </c>
      <c r="B234" s="120">
        <v>1961</v>
      </c>
      <c r="C234" s="15" t="s">
        <v>602</v>
      </c>
    </row>
    <row r="235" spans="1:3" x14ac:dyDescent="0.25">
      <c r="A235" s="104" t="s">
        <v>368</v>
      </c>
      <c r="B235" s="120">
        <v>1935</v>
      </c>
      <c r="C235" s="104" t="s">
        <v>106</v>
      </c>
    </row>
    <row r="236" spans="1:3" x14ac:dyDescent="0.25">
      <c r="A236" s="104" t="s">
        <v>154</v>
      </c>
      <c r="B236" s="120">
        <v>1986</v>
      </c>
      <c r="C236" s="104" t="s">
        <v>112</v>
      </c>
    </row>
    <row r="237" spans="1:3" x14ac:dyDescent="0.25">
      <c r="A237" s="104" t="s">
        <v>155</v>
      </c>
      <c r="B237" s="120">
        <v>1961</v>
      </c>
      <c r="C237" s="104" t="s">
        <v>10</v>
      </c>
    </row>
    <row r="238" spans="1:3" x14ac:dyDescent="0.25">
      <c r="A238" s="104" t="s">
        <v>292</v>
      </c>
      <c r="B238" s="120">
        <v>1952</v>
      </c>
      <c r="C238" s="104" t="s">
        <v>278</v>
      </c>
    </row>
    <row r="239" spans="1:3" x14ac:dyDescent="0.25">
      <c r="A239" s="104" t="s">
        <v>290</v>
      </c>
      <c r="B239" s="120">
        <v>1949</v>
      </c>
      <c r="C239" s="15" t="s">
        <v>74</v>
      </c>
    </row>
    <row r="240" spans="1:3" x14ac:dyDescent="0.25">
      <c r="A240" s="104" t="s">
        <v>270</v>
      </c>
      <c r="B240" s="120">
        <v>1972</v>
      </c>
      <c r="C240" s="104" t="s">
        <v>74</v>
      </c>
    </row>
    <row r="241" spans="1:3" x14ac:dyDescent="0.25">
      <c r="A241" s="104" t="s">
        <v>296</v>
      </c>
      <c r="B241" s="120">
        <v>1971</v>
      </c>
      <c r="C241" s="104" t="s">
        <v>206</v>
      </c>
    </row>
    <row r="242" spans="1:3" x14ac:dyDescent="0.25">
      <c r="A242" t="s">
        <v>600</v>
      </c>
      <c r="B242" s="121">
        <v>1957</v>
      </c>
      <c r="C242" s="15" t="s">
        <v>601</v>
      </c>
    </row>
    <row r="243" spans="1:3" x14ac:dyDescent="0.25">
      <c r="A243" t="s">
        <v>496</v>
      </c>
      <c r="B243" s="121">
        <v>1981</v>
      </c>
      <c r="C243" t="s">
        <v>497</v>
      </c>
    </row>
    <row r="244" spans="1:3" x14ac:dyDescent="0.25">
      <c r="A244" s="104" t="s">
        <v>319</v>
      </c>
      <c r="B244" s="120">
        <v>1970</v>
      </c>
      <c r="C244" s="104" t="s">
        <v>111</v>
      </c>
    </row>
    <row r="245" spans="1:3" x14ac:dyDescent="0.25">
      <c r="A245" s="104" t="s">
        <v>17</v>
      </c>
      <c r="B245" s="120">
        <v>1960</v>
      </c>
      <c r="C245" s="104" t="s">
        <v>10</v>
      </c>
    </row>
    <row r="246" spans="1:3" x14ac:dyDescent="0.25">
      <c r="A246" s="104" t="s">
        <v>369</v>
      </c>
      <c r="B246" s="120">
        <v>1972</v>
      </c>
      <c r="C246" s="104" t="s">
        <v>93</v>
      </c>
    </row>
    <row r="247" spans="1:3" x14ac:dyDescent="0.25">
      <c r="A247" s="104" t="s">
        <v>197</v>
      </c>
      <c r="B247" s="120">
        <v>1968</v>
      </c>
      <c r="C247" s="104" t="s">
        <v>74</v>
      </c>
    </row>
    <row r="248" spans="1:3" x14ac:dyDescent="0.25">
      <c r="A248" t="s">
        <v>567</v>
      </c>
      <c r="B248" s="121">
        <v>1980</v>
      </c>
      <c r="C248" s="15" t="s">
        <v>568</v>
      </c>
    </row>
    <row r="249" spans="1:3" x14ac:dyDescent="0.25">
      <c r="A249" s="104" t="s">
        <v>262</v>
      </c>
      <c r="B249" s="120">
        <v>1982</v>
      </c>
      <c r="C249" s="104" t="s">
        <v>74</v>
      </c>
    </row>
    <row r="250" spans="1:3" x14ac:dyDescent="0.25">
      <c r="A250" t="s">
        <v>624</v>
      </c>
      <c r="B250" s="121">
        <v>1981</v>
      </c>
      <c r="C250" s="15" t="s">
        <v>568</v>
      </c>
    </row>
    <row r="251" spans="1:3" x14ac:dyDescent="0.25">
      <c r="A251" s="104" t="s">
        <v>335</v>
      </c>
      <c r="B251" s="120">
        <v>1928</v>
      </c>
      <c r="C251" s="104" t="s">
        <v>337</v>
      </c>
    </row>
    <row r="252" spans="1:3" x14ac:dyDescent="0.25">
      <c r="A252" s="104" t="s">
        <v>574</v>
      </c>
      <c r="B252" s="120">
        <v>1986</v>
      </c>
      <c r="C252" s="15" t="s">
        <v>575</v>
      </c>
    </row>
    <row r="253" spans="1:3" x14ac:dyDescent="0.25">
      <c r="A253" s="104" t="s">
        <v>580</v>
      </c>
      <c r="B253" s="120">
        <v>1997</v>
      </c>
      <c r="C253" s="15" t="s">
        <v>581</v>
      </c>
    </row>
    <row r="254" spans="1:3" x14ac:dyDescent="0.25">
      <c r="A254" s="104" t="s">
        <v>264</v>
      </c>
      <c r="B254" s="120">
        <v>1978</v>
      </c>
      <c r="C254" s="104" t="s">
        <v>265</v>
      </c>
    </row>
    <row r="255" spans="1:3" x14ac:dyDescent="0.25">
      <c r="A255" s="104" t="s">
        <v>134</v>
      </c>
      <c r="B255" s="120">
        <v>1977</v>
      </c>
      <c r="C255" s="104" t="s">
        <v>10</v>
      </c>
    </row>
    <row r="256" spans="1:3" x14ac:dyDescent="0.25">
      <c r="C256" s="15"/>
    </row>
    <row r="257" spans="1:3" x14ac:dyDescent="0.25">
      <c r="A257"/>
      <c r="B257" s="121"/>
      <c r="C257"/>
    </row>
    <row r="258" spans="1:3" x14ac:dyDescent="0.25">
      <c r="A258"/>
      <c r="B258" s="121"/>
      <c r="C258"/>
    </row>
    <row r="259" spans="1:3" x14ac:dyDescent="0.25">
      <c r="A259"/>
      <c r="B259" s="121"/>
      <c r="C259"/>
    </row>
    <row r="260" spans="1:3" x14ac:dyDescent="0.25">
      <c r="A260"/>
      <c r="B260" s="121"/>
      <c r="C260"/>
    </row>
    <row r="261" spans="1:3" x14ac:dyDescent="0.25">
      <c r="A261"/>
      <c r="B261" s="121"/>
      <c r="C261"/>
    </row>
    <row r="262" spans="1:3" x14ac:dyDescent="0.25">
      <c r="A262"/>
      <c r="B262" s="121"/>
      <c r="C262"/>
    </row>
    <row r="263" spans="1:3" x14ac:dyDescent="0.25">
      <c r="A263"/>
      <c r="B263" s="121"/>
      <c r="C263"/>
    </row>
    <row r="264" spans="1:3" x14ac:dyDescent="0.25">
      <c r="A264"/>
      <c r="B264" s="121"/>
      <c r="C264"/>
    </row>
    <row r="265" spans="1:3" x14ac:dyDescent="0.25">
      <c r="A265"/>
      <c r="B265" s="121"/>
      <c r="C265"/>
    </row>
    <row r="266" spans="1:3" x14ac:dyDescent="0.25">
      <c r="A266"/>
      <c r="B266" s="121"/>
      <c r="C266"/>
    </row>
    <row r="267" spans="1:3" x14ac:dyDescent="0.25">
      <c r="A267"/>
      <c r="B267" s="121"/>
      <c r="C267"/>
    </row>
    <row r="268" spans="1:3" x14ac:dyDescent="0.25">
      <c r="A268"/>
      <c r="B268" s="121"/>
      <c r="C268"/>
    </row>
    <row r="269" spans="1:3" x14ac:dyDescent="0.25">
      <c r="A269"/>
      <c r="B269" s="121"/>
      <c r="C269"/>
    </row>
    <row r="270" spans="1:3" x14ac:dyDescent="0.25">
      <c r="A270"/>
      <c r="B270" s="121"/>
      <c r="C270"/>
    </row>
    <row r="271" spans="1:3" x14ac:dyDescent="0.25">
      <c r="A271"/>
      <c r="B271" s="121"/>
      <c r="C271"/>
    </row>
    <row r="272" spans="1:3" x14ac:dyDescent="0.25">
      <c r="A272"/>
      <c r="B272" s="121"/>
      <c r="C272"/>
    </row>
    <row r="273" spans="1:3" x14ac:dyDescent="0.25">
      <c r="A273"/>
      <c r="B273" s="121"/>
      <c r="C273"/>
    </row>
    <row r="274" spans="1:3" x14ac:dyDescent="0.25">
      <c r="A274"/>
      <c r="B274" s="121"/>
      <c r="C274"/>
    </row>
    <row r="275" spans="1:3" x14ac:dyDescent="0.25">
      <c r="A275"/>
      <c r="B275" s="121"/>
      <c r="C275"/>
    </row>
    <row r="276" spans="1:3" x14ac:dyDescent="0.25">
      <c r="A276"/>
      <c r="B276" s="121"/>
      <c r="C276"/>
    </row>
    <row r="277" spans="1:3" x14ac:dyDescent="0.25">
      <c r="A277"/>
      <c r="B277" s="121"/>
      <c r="C277"/>
    </row>
    <row r="278" spans="1:3" x14ac:dyDescent="0.25">
      <c r="A278"/>
      <c r="B278" s="121"/>
      <c r="C278"/>
    </row>
    <row r="279" spans="1:3" x14ac:dyDescent="0.25">
      <c r="A279"/>
      <c r="B279" s="121"/>
      <c r="C279"/>
    </row>
    <row r="280" spans="1:3" x14ac:dyDescent="0.25">
      <c r="A280"/>
      <c r="B280" s="121"/>
      <c r="C280"/>
    </row>
    <row r="281" spans="1:3" x14ac:dyDescent="0.25">
      <c r="A281"/>
      <c r="B281" s="121"/>
      <c r="C281"/>
    </row>
    <row r="282" spans="1:3" x14ac:dyDescent="0.25">
      <c r="A282"/>
      <c r="B282" s="121"/>
      <c r="C282"/>
    </row>
    <row r="283" spans="1:3" x14ac:dyDescent="0.25">
      <c r="A283"/>
      <c r="B283" s="121"/>
      <c r="C283"/>
    </row>
    <row r="284" spans="1:3" x14ac:dyDescent="0.25">
      <c r="A284"/>
      <c r="B284" s="121"/>
      <c r="C284"/>
    </row>
    <row r="285" spans="1:3" x14ac:dyDescent="0.25">
      <c r="A285"/>
      <c r="B285" s="121"/>
      <c r="C285"/>
    </row>
    <row r="286" spans="1:3" x14ac:dyDescent="0.25">
      <c r="A286"/>
      <c r="B286" s="121"/>
      <c r="C286"/>
    </row>
  </sheetData>
  <autoFilter ref="A1:C287">
    <sortState ref="A2:C305">
      <sortCondition ref="A1:A305"/>
    </sortState>
  </autoFilter>
  <sortState ref="A2:C240">
    <sortCondition ref="A2:A240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75"/>
  <sheetViews>
    <sheetView tabSelected="1" topLeftCell="A2" zoomScaleNormal="100" workbookViewId="0">
      <selection activeCell="A2" sqref="A2:R69"/>
    </sheetView>
  </sheetViews>
  <sheetFormatPr defaultColWidth="15.7109375" defaultRowHeight="15" x14ac:dyDescent="0.25"/>
  <cols>
    <col min="1" max="1" width="3.28515625" style="15" bestFit="1" customWidth="1"/>
    <col min="2" max="2" width="22.42578125" style="58" bestFit="1" customWidth="1"/>
    <col min="3" max="3" width="25.140625" style="59" bestFit="1" customWidth="1"/>
    <col min="4" max="4" width="18.140625" style="15" hidden="1" customWidth="1"/>
    <col min="5" max="5" width="20.42578125" style="15" hidden="1" customWidth="1"/>
    <col min="6" max="6" width="6.7109375" style="68" customWidth="1"/>
    <col min="7" max="19" width="6.7109375" style="15" customWidth="1"/>
    <col min="20" max="16384" width="15.7109375" style="15"/>
  </cols>
  <sheetData>
    <row r="1" spans="1:18" ht="125.25" x14ac:dyDescent="0.25">
      <c r="A1" s="95"/>
      <c r="B1" s="70" t="s">
        <v>3</v>
      </c>
      <c r="C1" s="71" t="s">
        <v>189</v>
      </c>
      <c r="D1" s="72"/>
      <c r="E1" s="72"/>
      <c r="F1" s="73" t="s">
        <v>190</v>
      </c>
      <c r="G1" s="74" t="s">
        <v>183</v>
      </c>
      <c r="H1" s="75" t="s">
        <v>191</v>
      </c>
      <c r="I1" s="76" t="s">
        <v>184</v>
      </c>
      <c r="J1" s="77" t="s">
        <v>185</v>
      </c>
      <c r="K1" s="78" t="s">
        <v>186</v>
      </c>
      <c r="L1" s="79" t="s">
        <v>192</v>
      </c>
      <c r="M1" s="80" t="s">
        <v>193</v>
      </c>
      <c r="N1" s="78" t="s">
        <v>194</v>
      </c>
      <c r="O1" s="79" t="s">
        <v>195</v>
      </c>
      <c r="P1" s="80" t="s">
        <v>196</v>
      </c>
      <c r="Q1" s="81" t="s">
        <v>187</v>
      </c>
      <c r="R1" s="82" t="s">
        <v>188</v>
      </c>
    </row>
    <row r="2" spans="1:18" x14ac:dyDescent="0.25">
      <c r="A2" s="96">
        <f>RANK(R2,$R:$R)</f>
        <v>1</v>
      </c>
      <c r="B2" s="83" t="s">
        <v>35</v>
      </c>
      <c r="C2" s="84" t="str">
        <f>D2&amp;", "&amp;E2</f>
        <v>1981, SK Valašského Království</v>
      </c>
      <c r="D2" s="85">
        <f>VLOOKUP(B2,Data!$A:$C,2,0)</f>
        <v>1981</v>
      </c>
      <c r="E2" s="85" t="str">
        <f>VLOOKUP(B2,Data!$A:$C,3,0)</f>
        <v>SK Valašského Království</v>
      </c>
      <c r="F2" s="86">
        <f>IFERROR(VLOOKUP(B2,zajic!$B$4:$H$25,7,0),"")</f>
        <v>0</v>
      </c>
      <c r="G2" s="87">
        <f>IFERROR(VLOOKUP(B2,kopec!$B$26:$G$30,6,0),"")</f>
        <v>16</v>
      </c>
      <c r="H2" s="88">
        <f>IFERROR(VLOOKUP(B2,bila_hora!$B$23:$G$28,6,0),"")</f>
        <v>17</v>
      </c>
      <c r="I2" s="89">
        <f>IFERROR(VLOOKUP(B2,bonus!$B$4:$I$6,8,0),"")</f>
        <v>20</v>
      </c>
      <c r="J2" s="106" t="str">
        <f>IFERROR(VLOOKUP(B2,Štramberk!$B$3:$G$22,6,0),"")</f>
        <v/>
      </c>
      <c r="K2" s="90">
        <f>IFERROR(VLOOKUP(B2,St._Jičín!$B$3:$G$5,6,0),"")</f>
        <v>36</v>
      </c>
      <c r="L2" s="107">
        <f>IFERROR(VLOOKUP(B2,Rekovice!$B$3:$G$23,6,0),"")</f>
        <v>6</v>
      </c>
      <c r="M2" s="92">
        <f>IFERROR(VLOOKUP(B2,Obora!$B$3:$G$28,6,0),"")</f>
        <v>7</v>
      </c>
      <c r="N2" s="90"/>
      <c r="O2" s="107"/>
      <c r="P2" s="92"/>
      <c r="Q2" s="93">
        <f>SUM(F2:P2)</f>
        <v>102</v>
      </c>
      <c r="R2" s="94">
        <f>IF(COUNT(F2:H2,J2:P2)&gt;9,SUM(F2:P2)-MIN(SMALL(F2:H2,1),SMALL(J2:P2,1)),SUM(F2:P2))</f>
        <v>102</v>
      </c>
    </row>
    <row r="3" spans="1:18" x14ac:dyDescent="0.25">
      <c r="A3" s="96">
        <f>RANK(R3,$R:$R)</f>
        <v>2</v>
      </c>
      <c r="B3" s="83" t="s">
        <v>8</v>
      </c>
      <c r="C3" s="84" t="str">
        <f>D3&amp;", "&amp;E3</f>
        <v>1987, MK Kopřivnice</v>
      </c>
      <c r="D3" s="85">
        <f>VLOOKUP(B3,Data!$A:$C,2,0)</f>
        <v>1987</v>
      </c>
      <c r="E3" s="85" t="str">
        <f>VLOOKUP(B3,Data!$A:$C,3,0)</f>
        <v>MK Kopřivnice</v>
      </c>
      <c r="F3" s="86">
        <f>IFERROR(VLOOKUP(B3,zajic!$B$4:$H$25,7,0),"")</f>
        <v>25</v>
      </c>
      <c r="G3" s="87">
        <f>IFERROR(VLOOKUP(B3,kopec!$B$26:$G$30,6,0),"")</f>
        <v>25</v>
      </c>
      <c r="H3" s="88" t="str">
        <f>IFERROR(VLOOKUP(B3,bila_hora!$B$23:$G$28,6,0),"")</f>
        <v/>
      </c>
      <c r="I3" s="89" t="str">
        <f>IFERROR(VLOOKUP(B3,bonus!$B$4:$I$6,8,0),"")</f>
        <v/>
      </c>
      <c r="J3" s="106" t="str">
        <f>IFERROR(VLOOKUP(B3,Štramberk!$B$3:$G$22,6,0),"")</f>
        <v/>
      </c>
      <c r="K3" s="90">
        <f>IFERROR(VLOOKUP(B3,St._Jičín!$B$3:$G$5,6,0),"")</f>
        <v>50</v>
      </c>
      <c r="L3" s="107" t="str">
        <f>IFERROR(VLOOKUP(B3,Rekovice!$B$3:$G$23,6,0),"")</f>
        <v/>
      </c>
      <c r="M3" s="92" t="str">
        <f>IFERROR(VLOOKUP(B3,Obora!$B$3:$G$28,6,0),"")</f>
        <v/>
      </c>
      <c r="N3" s="90"/>
      <c r="O3" s="107"/>
      <c r="P3" s="92"/>
      <c r="Q3" s="93">
        <f>SUM(F3:P3)</f>
        <v>100</v>
      </c>
      <c r="R3" s="94">
        <f>IF(COUNT(F3:H3,J3:P3)&gt;9,SUM(F3:P3)-MIN(SMALL(F3:H3,1),SMALL(J3:P3,1)),SUM(F3:P3))</f>
        <v>100</v>
      </c>
    </row>
    <row r="4" spans="1:18" x14ac:dyDescent="0.25">
      <c r="A4" s="96">
        <f>RANK(R4,$R:$R)</f>
        <v>3</v>
      </c>
      <c r="B4" s="83" t="s">
        <v>16</v>
      </c>
      <c r="C4" s="84" t="str">
        <f>D4&amp;", "&amp;E4</f>
        <v>1978, MK Kopřivnice</v>
      </c>
      <c r="D4" s="85">
        <f>VLOOKUP(B4,Data!$A:$C,2,0)</f>
        <v>1978</v>
      </c>
      <c r="E4" s="85" t="str">
        <f>VLOOKUP(B4,Data!$A:$C,3,0)</f>
        <v>MK Kopřivnice</v>
      </c>
      <c r="F4" s="86">
        <v>5</v>
      </c>
      <c r="G4" s="87">
        <f>IFERROR(VLOOKUP(B4,kopec!$B$26:$G$30,6,0),"")</f>
        <v>18</v>
      </c>
      <c r="H4" s="88">
        <f>IFERROR(VLOOKUP(B4,bila_hora!$B$23:$G$28,6,0),"")</f>
        <v>25</v>
      </c>
      <c r="I4" s="89">
        <f>IFERROR(VLOOKUP(B4,bonus!$B$4:$I$6,8,0),"")</f>
        <v>30</v>
      </c>
      <c r="J4" s="106">
        <f>IFERROR(VLOOKUP(B4,Štramberk!$B$3:$G$22,6,0),"")</f>
        <v>17</v>
      </c>
      <c r="K4" s="90" t="str">
        <f>IFERROR(VLOOKUP(B4,St._Jičín!$B$3:$G$5,6,0),"")</f>
        <v/>
      </c>
      <c r="L4" s="107" t="str">
        <f>IFERROR(VLOOKUP(B4,Rekovice!$B$3:$G$23,6,0),"")</f>
        <v/>
      </c>
      <c r="M4" s="92" t="str">
        <f>IFERROR(VLOOKUP(B4,Obora!$B$3:$G$28,6,0),"")</f>
        <v/>
      </c>
      <c r="N4" s="90"/>
      <c r="O4" s="107"/>
      <c r="P4" s="92"/>
      <c r="Q4" s="93">
        <f>SUM(F4:P4)</f>
        <v>95</v>
      </c>
      <c r="R4" s="94">
        <f>IF(COUNT(F4:H4,J4:P4)&gt;9,SUM(F4:P4)-MIN(SMALL(F4:H4,1),SMALL(J4:P4,1)),SUM(F4:P4))</f>
        <v>95</v>
      </c>
    </row>
    <row r="5" spans="1:18" x14ac:dyDescent="0.25">
      <c r="A5" s="96">
        <f>RANK(R5,$R:$R)</f>
        <v>4</v>
      </c>
      <c r="B5" s="83" t="s">
        <v>11</v>
      </c>
      <c r="C5" s="84" t="str">
        <f>D5&amp;", "&amp;E5</f>
        <v>1975, MK Kopřivnice</v>
      </c>
      <c r="D5" s="85">
        <f>VLOOKUP(B5,Data!$A:$C,2,0)</f>
        <v>1975</v>
      </c>
      <c r="E5" s="85" t="str">
        <f>VLOOKUP(B5,Data!$A:$C,3,0)</f>
        <v>MK Kopřivnice</v>
      </c>
      <c r="F5" s="86" t="str">
        <f>IFERROR(VLOOKUP(B5,zajic!$B$4:$H$25,7,0),"")</f>
        <v/>
      </c>
      <c r="G5" s="87">
        <f>IFERROR(VLOOKUP(B5,kopec!$B$26:$G$30,6,0),"")</f>
        <v>20</v>
      </c>
      <c r="H5" s="88">
        <f>IFERROR(VLOOKUP(B5,bila_hora!$B$23:$G$28,6,0),"")</f>
        <v>20</v>
      </c>
      <c r="I5" s="89">
        <f>IFERROR(VLOOKUP(B5,bonus!$B$4:$I$6,8,0),"")</f>
        <v>25</v>
      </c>
      <c r="J5" s="106" t="str">
        <f>IFERROR(VLOOKUP(B5,Štramberk!$B$3:$G$22,6,0),"")</f>
        <v/>
      </c>
      <c r="K5" s="90" t="str">
        <f>IFERROR(VLOOKUP(B5,St._Jičín!$B$3:$G$5,6,0),"")</f>
        <v/>
      </c>
      <c r="L5" s="107" t="str">
        <f>IFERROR(VLOOKUP(B5,Rekovice!$B$3:$G$23,6,0),"")</f>
        <v/>
      </c>
      <c r="M5" s="92">
        <f>IFERROR(VLOOKUP(B5,Obora!$B$3:$G$28,6,0),"")</f>
        <v>17</v>
      </c>
      <c r="N5" s="90"/>
      <c r="O5" s="107"/>
      <c r="P5" s="92"/>
      <c r="Q5" s="93">
        <f>SUM(F5:P5)</f>
        <v>82</v>
      </c>
      <c r="R5" s="94">
        <f>IF(COUNT(F5:H5,J5:P5)&gt;9,SUM(F5:P5)-MIN(SMALL(F5:H5,1),SMALL(J5:P5,1)),SUM(F5:P5))</f>
        <v>82</v>
      </c>
    </row>
    <row r="6" spans="1:18" x14ac:dyDescent="0.25">
      <c r="A6" s="96">
        <f>RANK(R6,$R:$R)</f>
        <v>5</v>
      </c>
      <c r="B6" s="83" t="s">
        <v>19</v>
      </c>
      <c r="C6" s="84" t="str">
        <f>D6&amp;", "&amp;E6</f>
        <v>1980, Veselá</v>
      </c>
      <c r="D6" s="85">
        <f>VLOOKUP(B6,Data!$A:$C,2,0)</f>
        <v>1980</v>
      </c>
      <c r="E6" s="85" t="str">
        <f>VLOOKUP(B6,Data!$A:$C,3,0)</f>
        <v>Veselá</v>
      </c>
      <c r="F6" s="86">
        <f>IFERROR(VLOOKUP(B6,zajic!$B$4:$H$25,7,0),"")</f>
        <v>2</v>
      </c>
      <c r="G6" s="87">
        <f>IFERROR(VLOOKUP(B6,kopec!$B$26:$G$30,6,0),"")</f>
        <v>17</v>
      </c>
      <c r="H6" s="88" t="str">
        <f>IFERROR(VLOOKUP(B6,bila_hora!$B$23:$G$28,6,0),"")</f>
        <v/>
      </c>
      <c r="I6" s="89" t="str">
        <f>IFERROR(VLOOKUP(B6,bonus!$B$4:$I$6,8,0),"")</f>
        <v/>
      </c>
      <c r="J6" s="106" t="str">
        <f>IFERROR(VLOOKUP(B6,Štramberk!$B$3:$G$22,6,0),"")</f>
        <v/>
      </c>
      <c r="K6" s="90">
        <f>IFERROR(VLOOKUP(B6,St._Jičín!$B$3:$G$5,6,0),"")</f>
        <v>40</v>
      </c>
      <c r="L6" s="107" t="str">
        <f>IFERROR(VLOOKUP(B6,Rekovice!$B$3:$G$23,6,0),"")</f>
        <v/>
      </c>
      <c r="M6" s="92">
        <f>IFERROR(VLOOKUP(B6,Obora!$B$3:$G$28,6,0),"")</f>
        <v>12</v>
      </c>
      <c r="N6" s="90"/>
      <c r="O6" s="107"/>
      <c r="P6" s="92"/>
      <c r="Q6" s="93">
        <f>SUM(F6:P6)</f>
        <v>71</v>
      </c>
      <c r="R6" s="94">
        <f>IF(COUNT(F6:H6,J6:P6)&gt;9,SUM(F6:P6)-MIN(SMALL(F6:H6,1),SMALL(J6:P6,1)),SUM(F6:P6))</f>
        <v>71</v>
      </c>
    </row>
    <row r="7" spans="1:18" x14ac:dyDescent="0.25">
      <c r="A7" s="96">
        <f>RANK(R7,$R:$R)</f>
        <v>6</v>
      </c>
      <c r="B7" s="83" t="s">
        <v>209</v>
      </c>
      <c r="C7" s="84" t="str">
        <f>D7&amp;", "&amp;E7</f>
        <v>1977, TJ Frenštát p. R.</v>
      </c>
      <c r="D7" s="85">
        <f>VLOOKUP(B7,Data!$A:$C,2,0)</f>
        <v>1977</v>
      </c>
      <c r="E7" s="85" t="str">
        <f>VLOOKUP(B7,Data!$A:$C,3,0)</f>
        <v>TJ Frenštát p. R.</v>
      </c>
      <c r="F7" s="86" t="str">
        <f>IFERROR(VLOOKUP(B7,zajic!$B$4:$H$25,7,0),"")</f>
        <v/>
      </c>
      <c r="G7" s="87" t="str">
        <f>IFERROR(VLOOKUP(B7,kopec!$B$26:$G$30,6,0),"")</f>
        <v/>
      </c>
      <c r="H7" s="88" t="str">
        <f>IFERROR(VLOOKUP(B7,bila_hora!$B$23:$G$28,6,0),"")</f>
        <v/>
      </c>
      <c r="I7" s="89" t="str">
        <f>IFERROR(VLOOKUP(B7,bonus!$B$4:$I$6,8,0),"")</f>
        <v/>
      </c>
      <c r="J7" s="106">
        <f>IFERROR(VLOOKUP(B7,Štramberk!$B$3:$G$22,6,0),"")</f>
        <v>12</v>
      </c>
      <c r="K7" s="90" t="str">
        <f>IFERROR(VLOOKUP(B7,St._Jičín!$B$3:$G$5,6,0),"")</f>
        <v/>
      </c>
      <c r="L7" s="107">
        <f>IFERROR(VLOOKUP(B7,Rekovice!$B$3:$G$23,6,0),"")</f>
        <v>17</v>
      </c>
      <c r="M7" s="92">
        <f>IFERROR(VLOOKUP(B7,Obora!$B$3:$G$28,6,0),"")</f>
        <v>16</v>
      </c>
      <c r="N7" s="90"/>
      <c r="O7" s="107"/>
      <c r="P7" s="92"/>
      <c r="Q7" s="93">
        <f>SUM(F7:P7)</f>
        <v>45</v>
      </c>
      <c r="R7" s="94">
        <f>IF(COUNT(F7:H7,J7:P7)&gt;9,SUM(F7:P7)-MIN(SMALL(F7:H7,1),SMALL(J7:P7,1)),SUM(F7:P7))</f>
        <v>45</v>
      </c>
    </row>
    <row r="8" spans="1:18" x14ac:dyDescent="0.25">
      <c r="A8" s="96">
        <f>RANK(R8,$R:$R)</f>
        <v>7</v>
      </c>
      <c r="B8" s="83" t="s">
        <v>133</v>
      </c>
      <c r="C8" s="84" t="str">
        <f>D8&amp;", "&amp;E8</f>
        <v>1973, X-Air Ostrava</v>
      </c>
      <c r="D8" s="85">
        <f>VLOOKUP(B8,Data!$A:$C,2,0)</f>
        <v>1973</v>
      </c>
      <c r="E8" s="85" t="str">
        <f>VLOOKUP(B8,Data!$A:$C,3,0)</f>
        <v>X-Air Ostrava</v>
      </c>
      <c r="F8" s="86">
        <f>IFERROR(VLOOKUP(B8,zajic!$B$4:$H$25,7,0),"")</f>
        <v>18</v>
      </c>
      <c r="G8" s="87" t="str">
        <f>IFERROR(VLOOKUP(B8,kopec!$B$26:$G$30,6,0),"")</f>
        <v/>
      </c>
      <c r="H8" s="88" t="str">
        <f>IFERROR(VLOOKUP(B8,bila_hora!$B$23:$G$28,6,0),"")</f>
        <v/>
      </c>
      <c r="I8" s="89" t="str">
        <f>IFERROR(VLOOKUP(B8,bonus!$B$4:$I$6,8,0),"")</f>
        <v/>
      </c>
      <c r="J8" s="106">
        <f>IFERROR(VLOOKUP(B8,Štramberk!$B$3:$G$22,6,0),"")</f>
        <v>20</v>
      </c>
      <c r="K8" s="90" t="str">
        <f>IFERROR(VLOOKUP(B8,St._Jičín!$B$3:$G$5,6,0),"")</f>
        <v/>
      </c>
      <c r="L8" s="107" t="str">
        <f>IFERROR(VLOOKUP(B8,Rekovice!$B$3:$G$23,6,0),"")</f>
        <v/>
      </c>
      <c r="M8" s="92" t="str">
        <f>IFERROR(VLOOKUP(B8,Obora!$B$3:$G$28,6,0),"")</f>
        <v/>
      </c>
      <c r="N8" s="90"/>
      <c r="O8" s="107"/>
      <c r="P8" s="92"/>
      <c r="Q8" s="93">
        <f>SUM(F8:P8)</f>
        <v>38</v>
      </c>
      <c r="R8" s="94">
        <f>IF(COUNT(F8:H8,J8:P8)&gt;9,SUM(F8:P8)-MIN(SMALL(F8:H8,1),SMALL(J8:P8,1)),SUM(F8:P8))</f>
        <v>38</v>
      </c>
    </row>
    <row r="9" spans="1:18" x14ac:dyDescent="0.25">
      <c r="A9" s="96">
        <f>RANK(R9,$R:$R)</f>
        <v>8</v>
      </c>
      <c r="B9" s="83" t="s">
        <v>134</v>
      </c>
      <c r="C9" s="84" t="str">
        <f>D9&amp;", "&amp;E9</f>
        <v>1977, MK Kopřivnice</v>
      </c>
      <c r="D9" s="85">
        <f>VLOOKUP(B9,Data!$A:$C,2,0)</f>
        <v>1977</v>
      </c>
      <c r="E9" s="85" t="str">
        <f>VLOOKUP(B9,Data!$A:$C,3,0)</f>
        <v>MK Kopřivnice</v>
      </c>
      <c r="F9" s="86">
        <f>IFERROR(VLOOKUP(B9,zajic!$B$4:$H$25,7,0),"")</f>
        <v>16</v>
      </c>
      <c r="G9" s="87" t="str">
        <f>IFERROR(VLOOKUP(B9,kopec!$B$26:$G$30,6,0),"")</f>
        <v/>
      </c>
      <c r="H9" s="88" t="str">
        <f>IFERROR(VLOOKUP(B9,bila_hora!$B$23:$G$28,6,0),"")</f>
        <v/>
      </c>
      <c r="I9" s="89" t="str">
        <f>IFERROR(VLOOKUP(B9,bonus!$B$4:$I$6,8,0),"")</f>
        <v/>
      </c>
      <c r="J9" s="106">
        <f>IFERROR(VLOOKUP(B9,Štramberk!$B$3:$G$22,6,0),"")</f>
        <v>18</v>
      </c>
      <c r="K9" s="90" t="str">
        <f>IFERROR(VLOOKUP(B9,St._Jičín!$B$3:$G$5,6,0),"")</f>
        <v/>
      </c>
      <c r="L9" s="107" t="str">
        <f>IFERROR(VLOOKUP(B9,Rekovice!$B$3:$G$23,6,0),"")</f>
        <v/>
      </c>
      <c r="M9" s="92" t="str">
        <f>IFERROR(VLOOKUP(B9,Obora!$B$3:$G$28,6,0),"")</f>
        <v/>
      </c>
      <c r="N9" s="90"/>
      <c r="O9" s="107"/>
      <c r="P9" s="92"/>
      <c r="Q9" s="93">
        <f>SUM(F9:P9)</f>
        <v>34</v>
      </c>
      <c r="R9" s="94">
        <f>IF(COUNT(F9:H9,J9:P9)&gt;9,SUM(F9:P9)-MIN(SMALL(F9:H9,1),SMALL(J9:P9,1)),SUM(F9:P9))</f>
        <v>34</v>
      </c>
    </row>
    <row r="10" spans="1:18" x14ac:dyDescent="0.25">
      <c r="A10" s="96">
        <f>RANK(R10,$R:$R)</f>
        <v>9</v>
      </c>
      <c r="B10" s="83" t="s">
        <v>135</v>
      </c>
      <c r="C10" s="84" t="str">
        <f>D10&amp;", "&amp;E10</f>
        <v>1975, LBK Kopřivnice</v>
      </c>
      <c r="D10" s="85">
        <f>VLOOKUP(B10,Data!$A:$C,2,0)</f>
        <v>1975</v>
      </c>
      <c r="E10" s="85" t="str">
        <f>VLOOKUP(B10,Data!$A:$C,3,0)</f>
        <v>LBK Kopřivnice</v>
      </c>
      <c r="F10" s="86">
        <f>IFERROR(VLOOKUP(B10,zajic!$B$4:$H$25,7,0),"")</f>
        <v>15</v>
      </c>
      <c r="G10" s="87" t="str">
        <f>IFERROR(VLOOKUP(B10,kopec!$B$26:$G$30,6,0),"")</f>
        <v/>
      </c>
      <c r="H10" s="88" t="str">
        <f>IFERROR(VLOOKUP(B10,bila_hora!$B$23:$G$28,6,0),"")</f>
        <v/>
      </c>
      <c r="I10" s="89" t="str">
        <f>IFERROR(VLOOKUP(B10,bonus!$B$4:$I$6,8,0),"")</f>
        <v/>
      </c>
      <c r="J10" s="106" t="str">
        <f>IFERROR(VLOOKUP(B10,Štramberk!$B$3:$G$22,6,0),"")</f>
        <v/>
      </c>
      <c r="K10" s="90" t="str">
        <f>IFERROR(VLOOKUP(B10,St._Jičín!$B$3:$G$5,6,0),"")</f>
        <v/>
      </c>
      <c r="L10" s="107" t="str">
        <f>IFERROR(VLOOKUP(B10,Rekovice!$B$3:$G$23,6,0),"")</f>
        <v/>
      </c>
      <c r="M10" s="92">
        <f>IFERROR(VLOOKUP(B10,Obora!$B$3:$G$28,6,0),"")</f>
        <v>15</v>
      </c>
      <c r="N10" s="90"/>
      <c r="O10" s="107"/>
      <c r="P10" s="92"/>
      <c r="Q10" s="93">
        <f>SUM(F10:P10)</f>
        <v>30</v>
      </c>
      <c r="R10" s="94">
        <f>IF(COUNT(F10:H10,J10:P10)&gt;9,SUM(F10:P10)-MIN(SMALL(F10:H10,1),SMALL(J10:P10,1)),SUM(F10:P10))</f>
        <v>30</v>
      </c>
    </row>
    <row r="11" spans="1:18" x14ac:dyDescent="0.25">
      <c r="A11" s="96">
        <f>RANK(R11,$R:$R)</f>
        <v>10</v>
      </c>
      <c r="B11" s="83" t="s">
        <v>136</v>
      </c>
      <c r="C11" s="84" t="str">
        <f>D11&amp;", "&amp;E11</f>
        <v>1975, MK Kopřivnice</v>
      </c>
      <c r="D11" s="85">
        <f>VLOOKUP(B11,Data!$A:$C,2,0)</f>
        <v>1975</v>
      </c>
      <c r="E11" s="85" t="str">
        <f>VLOOKUP(B11,Data!$A:$C,3,0)</f>
        <v>MK Kopřivnice</v>
      </c>
      <c r="F11" s="86">
        <f>IFERROR(VLOOKUP(B11,zajic!$B$4:$H$25,7,0),"")</f>
        <v>14</v>
      </c>
      <c r="G11" s="87" t="str">
        <f>IFERROR(VLOOKUP(B11,kopec!$B$26:$G$30,6,0),"")</f>
        <v/>
      </c>
      <c r="H11" s="88" t="str">
        <f>IFERROR(VLOOKUP(B11,bila_hora!$B$23:$G$28,6,0),"")</f>
        <v/>
      </c>
      <c r="I11" s="89" t="str">
        <f>IFERROR(VLOOKUP(B11,bonus!$B$4:$I$6,8,0),"")</f>
        <v/>
      </c>
      <c r="J11" s="106">
        <f>IFERROR(VLOOKUP(B11,Štramberk!$B$3:$G$22,6,0),"")</f>
        <v>13</v>
      </c>
      <c r="K11" s="90" t="str">
        <f>IFERROR(VLOOKUP(B11,St._Jičín!$B$3:$G$5,6,0),"")</f>
        <v/>
      </c>
      <c r="L11" s="107" t="str">
        <f>IFERROR(VLOOKUP(B11,Rekovice!$B$3:$G$23,6,0),"")</f>
        <v/>
      </c>
      <c r="M11" s="92" t="str">
        <f>IFERROR(VLOOKUP(B11,Obora!$B$3:$G$28,6,0),"")</f>
        <v/>
      </c>
      <c r="N11" s="90"/>
      <c r="O11" s="107"/>
      <c r="P11" s="92"/>
      <c r="Q11" s="93">
        <f>SUM(F11:P11)</f>
        <v>27</v>
      </c>
      <c r="R11" s="94">
        <f>IF(COUNT(F11:H11,J11:P11)&gt;9,SUM(F11:P11)-MIN(SMALL(F11:H11,1),SMALL(J11:P11,1)),SUM(F11:P11))</f>
        <v>27</v>
      </c>
    </row>
    <row r="12" spans="1:18" x14ac:dyDescent="0.25">
      <c r="A12" s="96">
        <f>RANK(R12,$R:$R)</f>
        <v>11</v>
      </c>
      <c r="B12" s="83" t="s">
        <v>479</v>
      </c>
      <c r="C12" s="84" t="str">
        <f>D12&amp;", "&amp;E12</f>
        <v>1994, Frenski team</v>
      </c>
      <c r="D12" s="85">
        <f>VLOOKUP(B12,Data!$A:$C,2,0)</f>
        <v>1994</v>
      </c>
      <c r="E12" s="85" t="str">
        <f>VLOOKUP(B12,Data!$A:$C,3,0)</f>
        <v>Frenski team</v>
      </c>
      <c r="F12" s="86" t="str">
        <f>IFERROR(VLOOKUP(B12,zajic!$B$4:$H$25,7,0),"")</f>
        <v/>
      </c>
      <c r="G12" s="87" t="str">
        <f>IFERROR(VLOOKUP(B12,kopec!$B$26:$G$30,6,0),"")</f>
        <v/>
      </c>
      <c r="H12" s="88" t="str">
        <f>IFERROR(VLOOKUP(B12,bila_hora!$B$23:$G$28,6,0),"")</f>
        <v/>
      </c>
      <c r="I12" s="89" t="str">
        <f>IFERROR(VLOOKUP(B12,bonus!$B$4:$I$6,8,0),"")</f>
        <v/>
      </c>
      <c r="J12" s="106" t="str">
        <f>IFERROR(VLOOKUP(B12,Štramberk!$B$3:$G$22,6,0),"")</f>
        <v/>
      </c>
      <c r="K12" s="90" t="str">
        <f>IFERROR(VLOOKUP(B12,St._Jičín!$B$3:$G$5,6,0),"")</f>
        <v/>
      </c>
      <c r="L12" s="107">
        <f>IFERROR(VLOOKUP(B12,Rekovice!$B$3:$G$23,6,0),"")</f>
        <v>25</v>
      </c>
      <c r="M12" s="92" t="str">
        <f>IFERROR(VLOOKUP(B12,Obora!$B$3:$G$28,6,0),"")</f>
        <v/>
      </c>
      <c r="N12" s="90"/>
      <c r="O12" s="107"/>
      <c r="P12" s="92"/>
      <c r="Q12" s="93">
        <f>SUM(F12:P12)</f>
        <v>25</v>
      </c>
      <c r="R12" s="94">
        <f>IF(COUNT(F12:H12,J12:P12)&gt;9,SUM(F12:P12)-MIN(SMALL(F12:H12,1),SMALL(J12:P12,1)),SUM(F12:P12))</f>
        <v>25</v>
      </c>
    </row>
    <row r="13" spans="1:18" x14ac:dyDescent="0.25">
      <c r="A13" s="96">
        <f>RANK(R13,$R:$R)</f>
        <v>11</v>
      </c>
      <c r="B13" s="83" t="s">
        <v>202</v>
      </c>
      <c r="C13" s="84" t="str">
        <f>D13&amp;", "&amp;E13</f>
        <v>1983, AK Asics Kroměříš</v>
      </c>
      <c r="D13" s="85">
        <f>VLOOKUP(B13,Data!$A:$C,2,0)</f>
        <v>1983</v>
      </c>
      <c r="E13" s="85" t="str">
        <f>VLOOKUP(B13,Data!$A:$C,3,0)</f>
        <v>AK Asics Kroměříš</v>
      </c>
      <c r="F13" s="86" t="str">
        <f>IFERROR(VLOOKUP(B13,zajic!$B$4:$H$25,7,0),"")</f>
        <v/>
      </c>
      <c r="G13" s="87" t="str">
        <f>IFERROR(VLOOKUP(B13,kopec!$B$26:$G$30,6,0),"")</f>
        <v/>
      </c>
      <c r="H13" s="88" t="str">
        <f>IFERROR(VLOOKUP(B13,bila_hora!$B$23:$G$28,6,0),"")</f>
        <v/>
      </c>
      <c r="I13" s="89" t="str">
        <f>IFERROR(VLOOKUP(B13,bonus!$B$4:$I$6,8,0),"")</f>
        <v/>
      </c>
      <c r="J13" s="106">
        <f>IFERROR(VLOOKUP(B13,Štramberk!$B$3:$G$22,6,0),"")</f>
        <v>25</v>
      </c>
      <c r="K13" s="90" t="str">
        <f>IFERROR(VLOOKUP(B13,St._Jičín!$B$3:$G$5,6,0),"")</f>
        <v/>
      </c>
      <c r="L13" s="107" t="str">
        <f>IFERROR(VLOOKUP(B13,Rekovice!$B$3:$G$23,6,0),"")</f>
        <v/>
      </c>
      <c r="M13" s="92" t="str">
        <f>IFERROR(VLOOKUP(B13,Obora!$B$3:$G$28,6,0),"")</f>
        <v/>
      </c>
      <c r="N13" s="90"/>
      <c r="O13" s="107"/>
      <c r="P13" s="92"/>
      <c r="Q13" s="93">
        <f>SUM(F13:P13)</f>
        <v>25</v>
      </c>
      <c r="R13" s="94">
        <f>IF(COUNT(F13:H13,J13:P13)&gt;9,SUM(F13:P13)-MIN(SMALL(F13:H13,1),SMALL(J13:P13,1)),SUM(F13:P13))</f>
        <v>25</v>
      </c>
    </row>
    <row r="14" spans="1:18" x14ac:dyDescent="0.25">
      <c r="A14" s="96">
        <f>RANK(R14,$R:$R)</f>
        <v>11</v>
      </c>
      <c r="B14" s="83" t="s">
        <v>211</v>
      </c>
      <c r="C14" s="84" t="str">
        <f>D14&amp;", "&amp;E14</f>
        <v>1990, Vlčovice</v>
      </c>
      <c r="D14" s="85">
        <f>VLOOKUP(B14,Data!$A:$C,2,0)</f>
        <v>1990</v>
      </c>
      <c r="E14" s="85" t="str">
        <f>VLOOKUP(B14,Data!$A:$C,3,0)</f>
        <v>Vlčovice</v>
      </c>
      <c r="F14" s="86" t="str">
        <f>IFERROR(VLOOKUP(B14,zajic!$B$4:$H$25,7,0),"")</f>
        <v/>
      </c>
      <c r="G14" s="87" t="str">
        <f>IFERROR(VLOOKUP(B14,kopec!$B$26:$G$30,6,0),"")</f>
        <v/>
      </c>
      <c r="H14" s="88" t="str">
        <f>IFERROR(VLOOKUP(B14,bila_hora!$B$23:$G$28,6,0),"")</f>
        <v/>
      </c>
      <c r="I14" s="89" t="str">
        <f>IFERROR(VLOOKUP(B14,bonus!$B$4:$I$6,8,0),"")</f>
        <v/>
      </c>
      <c r="J14" s="106">
        <f>IFERROR(VLOOKUP(B14,Štramberk!$B$3:$G$22,6,0),"")</f>
        <v>11</v>
      </c>
      <c r="K14" s="90" t="str">
        <f>IFERROR(VLOOKUP(B14,St._Jičín!$B$3:$G$5,6,0),"")</f>
        <v/>
      </c>
      <c r="L14" s="107" t="str">
        <f>IFERROR(VLOOKUP(B14,Rekovice!$B$3:$G$23,6,0),"")</f>
        <v/>
      </c>
      <c r="M14" s="92">
        <f>IFERROR(VLOOKUP(B14,Obora!$B$3:$G$28,6,0),"")</f>
        <v>14</v>
      </c>
      <c r="N14" s="90"/>
      <c r="O14" s="107"/>
      <c r="P14" s="92"/>
      <c r="Q14" s="93">
        <f>SUM(F14:P14)</f>
        <v>25</v>
      </c>
      <c r="R14" s="94">
        <f>IF(COUNT(F14:H14,J14:P14)&gt;9,SUM(F14:P14)-MIN(SMALL(F14:H14,1),SMALL(J14:P14,1)),SUM(F14:P14))</f>
        <v>25</v>
      </c>
    </row>
    <row r="15" spans="1:18" x14ac:dyDescent="0.25">
      <c r="A15" s="96">
        <f>RANK(R15,$R:$R)</f>
        <v>11</v>
      </c>
      <c r="B15" s="83" t="s">
        <v>364</v>
      </c>
      <c r="C15" s="84" t="str">
        <f>D15&amp;", "&amp;E15</f>
        <v>1982, Hukvaldy</v>
      </c>
      <c r="D15" s="85">
        <f>VLOOKUP(B15,Data!$A:$C,2,0)</f>
        <v>1982</v>
      </c>
      <c r="E15" s="85" t="str">
        <f>VLOOKUP(B15,Data!$A:$C,3,0)</f>
        <v>Hukvaldy</v>
      </c>
      <c r="F15" s="86">
        <f>IFERROR(VLOOKUP(B15,zajic!$B$4:$H$25,7,0),"")</f>
        <v>5</v>
      </c>
      <c r="G15" s="87" t="str">
        <f>IFERROR(VLOOKUP(B15,kopec!$B$26:$G$30,6,0),"")</f>
        <v/>
      </c>
      <c r="H15" s="88" t="str">
        <f>IFERROR(VLOOKUP(B15,bila_hora!$B$23:$G$28,6,0),"")</f>
        <v/>
      </c>
      <c r="I15" s="89" t="str">
        <f>IFERROR(VLOOKUP(B15,bonus!$B$4:$I$6,8,0),"")</f>
        <v/>
      </c>
      <c r="J15" s="106">
        <f>IFERROR(VLOOKUP(B15,Štramberk!$B$3:$G$22,6,0),"")</f>
        <v>7</v>
      </c>
      <c r="K15" s="90" t="str">
        <f>IFERROR(VLOOKUP(B15,St._Jičín!$B$3:$G$5,6,0),"")</f>
        <v/>
      </c>
      <c r="L15" s="107" t="str">
        <f>IFERROR(VLOOKUP(B15,Rekovice!$B$3:$G$23,6,0),"")</f>
        <v/>
      </c>
      <c r="M15" s="92">
        <f>IFERROR(VLOOKUP(B15,Obora!$B$3:$G$28,6,0),"")</f>
        <v>13</v>
      </c>
      <c r="N15" s="90"/>
      <c r="O15" s="107"/>
      <c r="P15" s="92"/>
      <c r="Q15" s="93">
        <f>SUM(F15:P15)</f>
        <v>25</v>
      </c>
      <c r="R15" s="94">
        <f>IF(COUNT(F15:H15,J15:P15)&gt;9,SUM(F15:P15)-MIN(SMALL(F15:H15,1),SMALL(J15:P15,1)),SUM(F15:P15))</f>
        <v>25</v>
      </c>
    </row>
    <row r="16" spans="1:18" x14ac:dyDescent="0.25">
      <c r="A16" s="96">
        <f>RANK(R16,$R:$R)</f>
        <v>11</v>
      </c>
      <c r="B16" s="83" t="s">
        <v>567</v>
      </c>
      <c r="C16" s="84" t="str">
        <f>D16&amp;", "&amp;E16</f>
        <v>1980, KB Mosir Jastrzebie Zdroj</v>
      </c>
      <c r="D16" s="85">
        <f>VLOOKUP(B16,Data!$A:$C,2,0)</f>
        <v>1980</v>
      </c>
      <c r="E16" s="85" t="str">
        <f>VLOOKUP(B16,Data!$A:$C,3,0)</f>
        <v>KB Mosir Jastrzebie Zdroj</v>
      </c>
      <c r="F16" s="86" t="str">
        <f>IFERROR(VLOOKUP(B16,zajic!$B$4:$H$25,7,0),"")</f>
        <v/>
      </c>
      <c r="G16" s="87" t="str">
        <f>IFERROR(VLOOKUP(B16,kopec!$B$26:$G$30,6,0),"")</f>
        <v/>
      </c>
      <c r="H16" s="88" t="str">
        <f>IFERROR(VLOOKUP(B16,bila_hora!$B$23:$G$28,6,0),"")</f>
        <v/>
      </c>
      <c r="I16" s="89" t="str">
        <f>IFERROR(VLOOKUP(B16,bonus!$B$4:$I$6,8,0),"")</f>
        <v/>
      </c>
      <c r="J16" s="106" t="str">
        <f>IFERROR(VLOOKUP(B16,Štramberk!$B$3:$G$22,6,0),"")</f>
        <v/>
      </c>
      <c r="K16" s="90" t="str">
        <f>IFERROR(VLOOKUP(B16,St._Jičín!$B$3:$G$5,6,0),"")</f>
        <v/>
      </c>
      <c r="L16" s="107" t="str">
        <f>IFERROR(VLOOKUP(B16,Rekovice!$B$3:$G$23,6,0),"")</f>
        <v/>
      </c>
      <c r="M16" s="92">
        <f>IFERROR(VLOOKUP(B16,Obora!$B$3:$G$28,6,0),"")</f>
        <v>25</v>
      </c>
      <c r="N16" s="90"/>
      <c r="O16" s="107"/>
      <c r="P16" s="92"/>
      <c r="Q16" s="93">
        <f>SUM(F16:P16)</f>
        <v>25</v>
      </c>
      <c r="R16" s="94">
        <f>IF(COUNT(F16:H16,J16:P16)&gt;9,SUM(F16:P16)-MIN(SMALL(F16:H16,1),SMALL(J16:P16,1)),SUM(F16:P16))</f>
        <v>25</v>
      </c>
    </row>
    <row r="17" spans="1:18" x14ac:dyDescent="0.25">
      <c r="A17" s="96">
        <f>RANK(R17,$R:$R)</f>
        <v>16</v>
      </c>
      <c r="B17" s="83" t="s">
        <v>132</v>
      </c>
      <c r="C17" s="84" t="str">
        <f>D17&amp;", "&amp;E17</f>
        <v>1977, Lašský běžecký klub</v>
      </c>
      <c r="D17" s="85">
        <f>VLOOKUP(B17,Data!$A:$C,2,0)</f>
        <v>1977</v>
      </c>
      <c r="E17" s="85" t="str">
        <f>VLOOKUP(B17,Data!$A:$C,3,0)</f>
        <v>Lašský běžecký klub</v>
      </c>
      <c r="F17" s="86">
        <f>IFERROR(VLOOKUP(B17,zajic!$B$4:$H$25,7,0),"")</f>
        <v>20</v>
      </c>
      <c r="G17" s="87" t="str">
        <f>IFERROR(VLOOKUP(B17,kopec!$B$26:$G$30,6,0),"")</f>
        <v/>
      </c>
      <c r="H17" s="88" t="str">
        <f>IFERROR(VLOOKUP(B17,bila_hora!$B$23:$G$28,6,0),"")</f>
        <v/>
      </c>
      <c r="I17" s="89" t="str">
        <f>IFERROR(VLOOKUP(B17,bonus!$B$4:$I$6,8,0),"")</f>
        <v/>
      </c>
      <c r="J17" s="106" t="str">
        <f>IFERROR(VLOOKUP(B17,Štramberk!$B$3:$G$22,6,0),"")</f>
        <v/>
      </c>
      <c r="K17" s="90" t="str">
        <f>IFERROR(VLOOKUP(B17,St._Jičín!$B$3:$G$5,6,0),"")</f>
        <v/>
      </c>
      <c r="L17" s="107" t="str">
        <f>IFERROR(VLOOKUP(B17,Rekovice!$B$3:$G$23,6,0),"")</f>
        <v/>
      </c>
      <c r="M17" s="92" t="str">
        <f>IFERROR(VLOOKUP(B17,Obora!$B$3:$G$28,6,0),"")</f>
        <v/>
      </c>
      <c r="N17" s="90"/>
      <c r="O17" s="107"/>
      <c r="P17" s="92"/>
      <c r="Q17" s="93">
        <f>SUM(F17:P17)</f>
        <v>20</v>
      </c>
      <c r="R17" s="94">
        <f>IF(COUNT(F17:H17,J17:P17)&gt;9,SUM(F17:P17)-MIN(SMALL(F17:H17,1),SMALL(J17:P17,1)),SUM(F17:P17))</f>
        <v>20</v>
      </c>
    </row>
    <row r="18" spans="1:18" x14ac:dyDescent="0.25">
      <c r="A18" s="96">
        <f>RANK(R18,$R:$R)</f>
        <v>16</v>
      </c>
      <c r="B18" s="83" t="s">
        <v>481</v>
      </c>
      <c r="C18" s="84" t="str">
        <f>D18&amp;", "&amp;E18</f>
        <v>1986, Vinotéka u Karla Frenštát p/R</v>
      </c>
      <c r="D18" s="85">
        <f>VLOOKUP(B18,Data!$A:$C,2,0)</f>
        <v>1986</v>
      </c>
      <c r="E18" s="85" t="str">
        <f>VLOOKUP(B18,Data!$A:$C,3,0)</f>
        <v>Vinotéka u Karla Frenštát p/R</v>
      </c>
      <c r="F18" s="86" t="str">
        <f>IFERROR(VLOOKUP(B18,zajic!$B$4:$H$25,7,0),"")</f>
        <v/>
      </c>
      <c r="G18" s="87" t="str">
        <f>IFERROR(VLOOKUP(B18,kopec!$B$26:$G$30,6,0),"")</f>
        <v/>
      </c>
      <c r="H18" s="88" t="str">
        <f>IFERROR(VLOOKUP(B18,bila_hora!$B$23:$G$28,6,0),"")</f>
        <v/>
      </c>
      <c r="I18" s="89" t="str">
        <f>IFERROR(VLOOKUP(B18,bonus!$B$4:$I$6,8,0),"")</f>
        <v/>
      </c>
      <c r="J18" s="106" t="str">
        <f>IFERROR(VLOOKUP(B18,Štramberk!$B$3:$G$22,6,0),"")</f>
        <v/>
      </c>
      <c r="K18" s="90" t="str">
        <f>IFERROR(VLOOKUP(B18,St._Jičín!$B$3:$G$5,6,0),"")</f>
        <v/>
      </c>
      <c r="L18" s="107">
        <f>IFERROR(VLOOKUP(B18,Rekovice!$B$3:$G$23,6,0),"")</f>
        <v>20</v>
      </c>
      <c r="M18" s="92" t="str">
        <f>IFERROR(VLOOKUP(B18,Obora!$B$3:$G$28,6,0),"")</f>
        <v/>
      </c>
      <c r="N18" s="90"/>
      <c r="O18" s="107"/>
      <c r="P18" s="92"/>
      <c r="Q18" s="93">
        <f>SUM(F18:P18)</f>
        <v>20</v>
      </c>
      <c r="R18" s="94">
        <f>IF(COUNT(F18:H18,J18:P18)&gt;9,SUM(F18:P18)-MIN(SMALL(F18:H18,1),SMALL(J18:P18,1)),SUM(F18:P18))</f>
        <v>20</v>
      </c>
    </row>
    <row r="19" spans="1:18" x14ac:dyDescent="0.25">
      <c r="A19" s="96">
        <f>RANK(R19,$R:$R)</f>
        <v>16</v>
      </c>
      <c r="B19" s="83" t="s">
        <v>569</v>
      </c>
      <c r="C19" s="84" t="str">
        <f>D19&amp;", "&amp;E19</f>
        <v>1989, Atletika Polička</v>
      </c>
      <c r="D19" s="85">
        <f>VLOOKUP(B19,Data!$A:$C,2,0)</f>
        <v>1989</v>
      </c>
      <c r="E19" s="85" t="str">
        <f>VLOOKUP(B19,Data!$A:$C,3,0)</f>
        <v>Atletika Polička</v>
      </c>
      <c r="F19" s="86" t="str">
        <f>IFERROR(VLOOKUP(B19,zajic!$B$4:$H$25,7,0),"")</f>
        <v/>
      </c>
      <c r="G19" s="87" t="str">
        <f>IFERROR(VLOOKUP(B19,kopec!$B$26:$G$30,6,0),"")</f>
        <v/>
      </c>
      <c r="H19" s="88" t="str">
        <f>IFERROR(VLOOKUP(B19,bila_hora!$B$23:$G$28,6,0),"")</f>
        <v/>
      </c>
      <c r="I19" s="89" t="str">
        <f>IFERROR(VLOOKUP(B19,bonus!$B$4:$I$6,8,0),"")</f>
        <v/>
      </c>
      <c r="J19" s="106" t="str">
        <f>IFERROR(VLOOKUP(B19,Štramberk!$B$3:$G$22,6,0),"")</f>
        <v/>
      </c>
      <c r="K19" s="90" t="str">
        <f>IFERROR(VLOOKUP(B19,St._Jičín!$B$3:$G$5,6,0),"")</f>
        <v/>
      </c>
      <c r="L19" s="107" t="str">
        <f>IFERROR(VLOOKUP(B19,Rekovice!$B$3:$G$23,6,0),"")</f>
        <v/>
      </c>
      <c r="M19" s="92">
        <f>IFERROR(VLOOKUP(B19,Obora!$B$3:$G$28,6,0),"")</f>
        <v>20</v>
      </c>
      <c r="N19" s="90"/>
      <c r="O19" s="107"/>
      <c r="P19" s="92"/>
      <c r="Q19" s="93">
        <f>SUM(F19:P19)</f>
        <v>20</v>
      </c>
      <c r="R19" s="94">
        <f>IF(COUNT(F19:H19,J19:P19)&gt;9,SUM(F19:P19)-MIN(SMALL(F19:H19,1),SMALL(J19:P19,1)),SUM(F19:P19))</f>
        <v>20</v>
      </c>
    </row>
    <row r="20" spans="1:18" x14ac:dyDescent="0.25">
      <c r="A20" s="96">
        <f>RANK(R20,$R:$R)</f>
        <v>19</v>
      </c>
      <c r="B20" s="83" t="s">
        <v>483</v>
      </c>
      <c r="C20" s="84" t="str">
        <f>D20&amp;", "&amp;E20</f>
        <v>1975, Horokolo</v>
      </c>
      <c r="D20" s="85">
        <f>VLOOKUP(B20,Data!$A:$C,2,0)</f>
        <v>1975</v>
      </c>
      <c r="E20" s="85" t="str">
        <f>VLOOKUP(B20,Data!$A:$C,3,0)</f>
        <v>Horokolo</v>
      </c>
      <c r="F20" s="86" t="str">
        <f>IFERROR(VLOOKUP(B20,zajic!$B$4:$H$25,7,0),"")</f>
        <v/>
      </c>
      <c r="G20" s="87" t="str">
        <f>IFERROR(VLOOKUP(B20,kopec!$B$26:$G$30,6,0),"")</f>
        <v/>
      </c>
      <c r="H20" s="88" t="str">
        <f>IFERROR(VLOOKUP(B20,bila_hora!$B$23:$G$28,6,0),"")</f>
        <v/>
      </c>
      <c r="I20" s="89" t="str">
        <f>IFERROR(VLOOKUP(B20,bonus!$B$4:$I$6,8,0),"")</f>
        <v/>
      </c>
      <c r="J20" s="106" t="str">
        <f>IFERROR(VLOOKUP(B20,Štramberk!$B$3:$G$22,6,0),"")</f>
        <v/>
      </c>
      <c r="K20" s="90" t="str">
        <f>IFERROR(VLOOKUP(B20,St._Jičín!$B$3:$G$5,6,0),"")</f>
        <v/>
      </c>
      <c r="L20" s="107">
        <f>IFERROR(VLOOKUP(B20,Rekovice!$B$3:$G$23,6,0),"")</f>
        <v>18</v>
      </c>
      <c r="M20" s="92" t="str">
        <f>IFERROR(VLOOKUP(B20,Obora!$B$3:$G$28,6,0),"")</f>
        <v/>
      </c>
      <c r="N20" s="90"/>
      <c r="O20" s="107"/>
      <c r="P20" s="92"/>
      <c r="Q20" s="93">
        <f>SUM(F20:P20)</f>
        <v>18</v>
      </c>
      <c r="R20" s="94">
        <f>IF(COUNT(F20:H20,J20:P20)&gt;9,SUM(F20:P20)-MIN(SMALL(F20:H20,1),SMALL(J20:P20,1)),SUM(F20:P20))</f>
        <v>18</v>
      </c>
    </row>
    <row r="21" spans="1:18" x14ac:dyDescent="0.25">
      <c r="A21" s="96">
        <f>RANK(R21,$R:$R)</f>
        <v>19</v>
      </c>
      <c r="B21" s="83" t="s">
        <v>154</v>
      </c>
      <c r="C21" s="84" t="str">
        <f>D21&amp;", "&amp;E21</f>
        <v>1986, Veřovice</v>
      </c>
      <c r="D21" s="85">
        <f>VLOOKUP(B21,Data!$A:$C,2,0)</f>
        <v>1986</v>
      </c>
      <c r="E21" s="85" t="str">
        <f>VLOOKUP(B21,Data!$A:$C,3,0)</f>
        <v>Veřovice</v>
      </c>
      <c r="F21" s="86" t="str">
        <f>IFERROR(VLOOKUP(B21,zajic!$B$4:$H$25,7,0),"")</f>
        <v/>
      </c>
      <c r="G21" s="87" t="str">
        <f>IFERROR(VLOOKUP(B21,kopec!$B$26:$G$30,6,0),"")</f>
        <v/>
      </c>
      <c r="H21" s="88">
        <f>IFERROR(VLOOKUP(B21,bila_hora!$B$23:$G$28,6,0),"")</f>
        <v>18</v>
      </c>
      <c r="I21" s="89" t="str">
        <f>IFERROR(VLOOKUP(B21,bonus!$B$4:$I$6,8,0),"")</f>
        <v/>
      </c>
      <c r="J21" s="106" t="str">
        <f>IFERROR(VLOOKUP(B21,Štramberk!$B$3:$G$22,6,0),"")</f>
        <v/>
      </c>
      <c r="K21" s="90" t="str">
        <f>IFERROR(VLOOKUP(B21,St._Jičín!$B$3:$G$5,6,0),"")</f>
        <v/>
      </c>
      <c r="L21" s="107" t="str">
        <f>IFERROR(VLOOKUP(B21,Rekovice!$B$3:$G$23,6,0),"")</f>
        <v/>
      </c>
      <c r="M21" s="92" t="str">
        <f>IFERROR(VLOOKUP(B21,Obora!$B$3:$G$28,6,0),"")</f>
        <v/>
      </c>
      <c r="N21" s="90"/>
      <c r="O21" s="107"/>
      <c r="P21" s="92"/>
      <c r="Q21" s="93">
        <f>SUM(F21:P21)</f>
        <v>18</v>
      </c>
      <c r="R21" s="94">
        <f>IF(COUNT(F21:H21,J21:P21)&gt;9,SUM(F21:P21)-MIN(SMALL(F21:H21,1),SMALL(J21:P21,1)),SUM(F21:P21))</f>
        <v>18</v>
      </c>
    </row>
    <row r="22" spans="1:18" x14ac:dyDescent="0.25">
      <c r="A22" s="96">
        <f>RANK(R22,$R:$R)</f>
        <v>19</v>
      </c>
      <c r="B22" s="83" t="s">
        <v>624</v>
      </c>
      <c r="C22" s="84" t="str">
        <f>D22&amp;", "&amp;E22</f>
        <v>1981, KB Mosir Jastrzebie Zdroj</v>
      </c>
      <c r="D22" s="85">
        <f>VLOOKUP(B22,Data!$A:$C,2,0)</f>
        <v>1981</v>
      </c>
      <c r="E22" s="85" t="str">
        <f>VLOOKUP(B22,Data!$A:$C,3,0)</f>
        <v>KB Mosir Jastrzebie Zdroj</v>
      </c>
      <c r="F22" s="86" t="str">
        <f>IFERROR(VLOOKUP(B22,zajic!$B$4:$H$25,7,0),"")</f>
        <v/>
      </c>
      <c r="G22" s="87" t="str">
        <f>IFERROR(VLOOKUP(B22,kopec!$B$26:$G$30,6,0),"")</f>
        <v/>
      </c>
      <c r="H22" s="88" t="str">
        <f>IFERROR(VLOOKUP(B22,bila_hora!$B$23:$G$28,6,0),"")</f>
        <v/>
      </c>
      <c r="I22" s="89" t="str">
        <f>IFERROR(VLOOKUP(B22,bonus!$B$4:$I$6,8,0),"")</f>
        <v/>
      </c>
      <c r="J22" s="106" t="str">
        <f>IFERROR(VLOOKUP(B22,Štramberk!$B$3:$G$22,6,0),"")</f>
        <v/>
      </c>
      <c r="K22" s="90" t="str">
        <f>IFERROR(VLOOKUP(B22,St._Jičín!$B$3:$G$5,6,0),"")</f>
        <v/>
      </c>
      <c r="L22" s="107" t="str">
        <f>IFERROR(VLOOKUP(B22,Rekovice!$B$3:$G$23,6,0),"")</f>
        <v/>
      </c>
      <c r="M22" s="92">
        <f>IFERROR(VLOOKUP(B22,Obora!$B$3:$G$28,6,0),"")</f>
        <v>18</v>
      </c>
      <c r="N22" s="90"/>
      <c r="O22" s="107"/>
      <c r="P22" s="92"/>
      <c r="Q22" s="93">
        <f>SUM(F22:P22)</f>
        <v>18</v>
      </c>
      <c r="R22" s="94">
        <f>IF(COUNT(F22:H22,J22:P22)&gt;9,SUM(F22:P22)-MIN(SMALL(F22:H22,1),SMALL(J22:P22,1)),SUM(F22:P22))</f>
        <v>18</v>
      </c>
    </row>
    <row r="23" spans="1:18" x14ac:dyDescent="0.25">
      <c r="A23" s="96">
        <f>RANK(R23,$R:$R)</f>
        <v>22</v>
      </c>
      <c r="B23" s="83" t="s">
        <v>140</v>
      </c>
      <c r="C23" s="84" t="str">
        <f>D23&amp;", "&amp;E23</f>
        <v>1979, Tichá</v>
      </c>
      <c r="D23" s="85">
        <f>VLOOKUP(B23,Data!$A:$C,2,0)</f>
        <v>1979</v>
      </c>
      <c r="E23" s="85" t="str">
        <f>VLOOKUP(B23,Data!$A:$C,3,0)</f>
        <v>Tichá</v>
      </c>
      <c r="F23" s="86">
        <f>IFERROR(VLOOKUP(B23,zajic!$B$4:$H$25,7,0),"")</f>
        <v>17</v>
      </c>
      <c r="G23" s="87" t="str">
        <f>IFERROR(VLOOKUP(B23,kopec!$B$26:$G$30,6,0),"")</f>
        <v/>
      </c>
      <c r="H23" s="88" t="str">
        <f>IFERROR(VLOOKUP(B23,bila_hora!$B$23:$G$28,6,0),"")</f>
        <v/>
      </c>
      <c r="I23" s="89" t="str">
        <f>IFERROR(VLOOKUP(B23,bonus!$B$4:$I$6,8,0),"")</f>
        <v/>
      </c>
      <c r="J23" s="106" t="str">
        <f>IFERROR(VLOOKUP(B23,Štramberk!$B$3:$G$22,6,0),"")</f>
        <v/>
      </c>
      <c r="K23" s="90" t="str">
        <f>IFERROR(VLOOKUP(B23,St._Jičín!$B$3:$G$5,6,0),"")</f>
        <v/>
      </c>
      <c r="L23" s="107" t="str">
        <f>IFERROR(VLOOKUP(B23,Rekovice!$B$3:$G$23,6,0),"")</f>
        <v/>
      </c>
      <c r="M23" s="92" t="str">
        <f>IFERROR(VLOOKUP(B23,Obora!$B$3:$G$28,6,0),"")</f>
        <v/>
      </c>
      <c r="N23" s="90"/>
      <c r="O23" s="107"/>
      <c r="P23" s="92"/>
      <c r="Q23" s="93">
        <f>SUM(F23:P23)</f>
        <v>17</v>
      </c>
      <c r="R23" s="94">
        <f>IF(COUNT(F23:H23,J23:P23)&gt;9,SUM(F23:P23)-MIN(SMALL(F23:H23,1),SMALL(J23:P23,1)),SUM(F23:P23))</f>
        <v>17</v>
      </c>
    </row>
    <row r="24" spans="1:18" x14ac:dyDescent="0.25">
      <c r="A24" s="96">
        <f>RANK(R24,$R:$R)</f>
        <v>23</v>
      </c>
      <c r="B24" s="83" t="s">
        <v>347</v>
      </c>
      <c r="C24" s="84" t="str">
        <f>D24&amp;", "&amp;E24</f>
        <v>1991, MK Seitl Ostrava</v>
      </c>
      <c r="D24" s="85">
        <f>VLOOKUP(B24,Data!$A:$C,2,0)</f>
        <v>1991</v>
      </c>
      <c r="E24" s="85" t="str">
        <f>VLOOKUP(B24,Data!$A:$C,3,0)</f>
        <v>MK Seitl Ostrava</v>
      </c>
      <c r="F24" s="86" t="str">
        <f>IFERROR(VLOOKUP(B24,zajic!$B$4:$H$25,7,0),"")</f>
        <v/>
      </c>
      <c r="G24" s="87" t="str">
        <f>IFERROR(VLOOKUP(B24,kopec!$B$26:$G$30,6,0),"")</f>
        <v/>
      </c>
      <c r="H24" s="88" t="str">
        <f>IFERROR(VLOOKUP(B24,bila_hora!$B$23:$G$28,6,0),"")</f>
        <v/>
      </c>
      <c r="I24" s="89" t="str">
        <f>IFERROR(VLOOKUP(B24,bonus!$B$4:$I$6,8,0),"")</f>
        <v/>
      </c>
      <c r="J24" s="106">
        <f>IFERROR(VLOOKUP(B24,Štramberk!$B$3:$G$22,6,0),"")</f>
        <v>16</v>
      </c>
      <c r="K24" s="90" t="str">
        <f>IFERROR(VLOOKUP(B24,St._Jičín!$B$3:$G$5,6,0),"")</f>
        <v/>
      </c>
      <c r="L24" s="107" t="str">
        <f>IFERROR(VLOOKUP(B24,Rekovice!$B$3:$G$23,6,0),"")</f>
        <v/>
      </c>
      <c r="M24" s="92" t="str">
        <f>IFERROR(VLOOKUP(B24,Obora!$B$3:$G$28,6,0),"")</f>
        <v/>
      </c>
      <c r="N24" s="90"/>
      <c r="O24" s="107"/>
      <c r="P24" s="92"/>
      <c r="Q24" s="93">
        <f>SUM(F24:P24)</f>
        <v>16</v>
      </c>
      <c r="R24" s="94">
        <f>IF(COUNT(F24:H24,J24:P24)&gt;9,SUM(F24:P24)-MIN(SMALL(F24:H24,1),SMALL(J24:P24,1)),SUM(F24:P24))</f>
        <v>16</v>
      </c>
    </row>
    <row r="25" spans="1:18" x14ac:dyDescent="0.25">
      <c r="A25" s="96">
        <f>RANK(R25,$R:$R)</f>
        <v>23</v>
      </c>
      <c r="B25" s="83" t="s">
        <v>486</v>
      </c>
      <c r="C25" s="84" t="str">
        <f>D25&amp;", "&amp;E25</f>
        <v>1995, Frenski team</v>
      </c>
      <c r="D25" s="85">
        <f>VLOOKUP(B25,Data!$A:$C,2,0)</f>
        <v>1995</v>
      </c>
      <c r="E25" s="85" t="str">
        <f>VLOOKUP(B25,Data!$A:$C,3,0)</f>
        <v>Frenski team</v>
      </c>
      <c r="F25" s="86" t="str">
        <f>IFERROR(VLOOKUP(B25,zajic!$B$4:$H$25,7,0),"")</f>
        <v/>
      </c>
      <c r="G25" s="87" t="str">
        <f>IFERROR(VLOOKUP(B25,kopec!$B$26:$G$30,6,0),"")</f>
        <v/>
      </c>
      <c r="H25" s="88" t="str">
        <f>IFERROR(VLOOKUP(B25,bila_hora!$B$23:$G$28,6,0),"")</f>
        <v/>
      </c>
      <c r="I25" s="89" t="str">
        <f>IFERROR(VLOOKUP(B25,bonus!$B$4:$I$6,8,0),"")</f>
        <v/>
      </c>
      <c r="J25" s="106" t="str">
        <f>IFERROR(VLOOKUP(B25,Štramberk!$B$3:$G$22,6,0),"")</f>
        <v/>
      </c>
      <c r="K25" s="90" t="str">
        <f>IFERROR(VLOOKUP(B25,St._Jičín!$B$3:$G$5,6,0),"")</f>
        <v/>
      </c>
      <c r="L25" s="107">
        <f>IFERROR(VLOOKUP(B25,Rekovice!$B$3:$G$23,6,0),"")</f>
        <v>16</v>
      </c>
      <c r="M25" s="92" t="str">
        <f>IFERROR(VLOOKUP(B25,Obora!$B$3:$G$28,6,0),"")</f>
        <v/>
      </c>
      <c r="N25" s="90"/>
      <c r="O25" s="107"/>
      <c r="P25" s="92"/>
      <c r="Q25" s="93">
        <f>SUM(F25:P25)</f>
        <v>16</v>
      </c>
      <c r="R25" s="94">
        <f>IF(COUNT(F25:H25,J25:P25)&gt;9,SUM(F25:P25)-MIN(SMALL(F25:H25,1),SMALL(J25:P25,1)),SUM(F25:P25))</f>
        <v>16</v>
      </c>
    </row>
    <row r="26" spans="1:18" x14ac:dyDescent="0.25">
      <c r="A26" s="96">
        <f>RANK(R26,$R:$R)</f>
        <v>23</v>
      </c>
      <c r="B26" s="83" t="s">
        <v>139</v>
      </c>
      <c r="C26" s="84" t="str">
        <f>D26&amp;", "&amp;E26</f>
        <v>1979, Pepa Team FM</v>
      </c>
      <c r="D26" s="85">
        <f>VLOOKUP(B26,Data!$A:$C,2,0)</f>
        <v>1979</v>
      </c>
      <c r="E26" s="85" t="str">
        <f>VLOOKUP(B26,Data!$A:$C,3,0)</f>
        <v>Pepa Team FM</v>
      </c>
      <c r="F26" s="86">
        <f>IFERROR(VLOOKUP(B26,zajic!$B$4:$H$25,7,0),"")</f>
        <v>7</v>
      </c>
      <c r="G26" s="87" t="str">
        <f>IFERROR(VLOOKUP(B26,kopec!$B$26:$G$30,6,0),"")</f>
        <v/>
      </c>
      <c r="H26" s="88" t="str">
        <f>IFERROR(VLOOKUP(B26,bila_hora!$B$23:$G$28,6,0),"")</f>
        <v/>
      </c>
      <c r="I26" s="89" t="str">
        <f>IFERROR(VLOOKUP(B26,bonus!$B$4:$I$6,8,0),"")</f>
        <v/>
      </c>
      <c r="J26" s="106">
        <f>IFERROR(VLOOKUP(B26,Štramberk!$B$3:$G$22,6,0),"")</f>
        <v>9</v>
      </c>
      <c r="K26" s="90" t="str">
        <f>IFERROR(VLOOKUP(B26,St._Jičín!$B$3:$G$5,6,0),"")</f>
        <v/>
      </c>
      <c r="L26" s="107" t="str">
        <f>IFERROR(VLOOKUP(B26,Rekovice!$B$3:$G$23,6,0),"")</f>
        <v/>
      </c>
      <c r="M26" s="92" t="str">
        <f>IFERROR(VLOOKUP(B26,Obora!$B$3:$G$28,6,0),"")</f>
        <v/>
      </c>
      <c r="N26" s="90"/>
      <c r="O26" s="107"/>
      <c r="P26" s="92"/>
      <c r="Q26" s="93">
        <f>SUM(F26:P26)</f>
        <v>16</v>
      </c>
      <c r="R26" s="94">
        <f>IF(COUNT(F26:H26,J26:P26)&gt;9,SUM(F26:P26)-MIN(SMALL(F26:H26,1),SMALL(J26:P26,1)),SUM(F26:P26))</f>
        <v>16</v>
      </c>
    </row>
    <row r="27" spans="1:18" x14ac:dyDescent="0.25">
      <c r="A27" s="96">
        <f>RANK(R27,$R:$R)</f>
        <v>23</v>
      </c>
      <c r="B27" s="83" t="s">
        <v>143</v>
      </c>
      <c r="C27" s="84" t="str">
        <f>D27&amp;", "&amp;E27</f>
        <v>1981, MBT Hodslavice</v>
      </c>
      <c r="D27" s="85">
        <f>VLOOKUP(B27,Data!$A:$C,2,0)</f>
        <v>1981</v>
      </c>
      <c r="E27" s="85" t="str">
        <f>VLOOKUP(B27,Data!$A:$C,3,0)</f>
        <v>MBT Hodslavice</v>
      </c>
      <c r="F27" s="86">
        <f>IFERROR(VLOOKUP(B27,zajic!$B$4:$H$25,7,0),"")</f>
        <v>10</v>
      </c>
      <c r="G27" s="87" t="str">
        <f>IFERROR(VLOOKUP(B27,kopec!$B$26:$G$30,6,0),"")</f>
        <v/>
      </c>
      <c r="H27" s="88" t="str">
        <f>IFERROR(VLOOKUP(B27,bila_hora!$B$23:$G$28,6,0),"")</f>
        <v/>
      </c>
      <c r="I27" s="89" t="str">
        <f>IFERROR(VLOOKUP(B27,bonus!$B$4:$I$6,8,0),"")</f>
        <v/>
      </c>
      <c r="J27" s="106">
        <f>IFERROR(VLOOKUP(B27,Štramberk!$B$3:$G$22,6,0),"")</f>
        <v>6</v>
      </c>
      <c r="K27" s="90" t="str">
        <f>IFERROR(VLOOKUP(B27,St._Jičín!$B$3:$G$5,6,0),"")</f>
        <v/>
      </c>
      <c r="L27" s="107" t="str">
        <f>IFERROR(VLOOKUP(B27,Rekovice!$B$3:$G$23,6,0),"")</f>
        <v/>
      </c>
      <c r="M27" s="92" t="str">
        <f>IFERROR(VLOOKUP(B27,Obora!$B$3:$G$28,6,0),"")</f>
        <v/>
      </c>
      <c r="N27" s="90"/>
      <c r="O27" s="107"/>
      <c r="P27" s="92"/>
      <c r="Q27" s="93">
        <f>SUM(F27:P27)</f>
        <v>16</v>
      </c>
      <c r="R27" s="94">
        <f>IF(COUNT(F27:H27,J27:P27)&gt;9,SUM(F27:P27)-MIN(SMALL(F27:H27,1),SMALL(J27:P27,1)),SUM(F27:P27))</f>
        <v>16</v>
      </c>
    </row>
    <row r="28" spans="1:18" x14ac:dyDescent="0.25">
      <c r="A28" s="96">
        <f>RANK(R28,$R:$R)</f>
        <v>23</v>
      </c>
      <c r="B28" s="83" t="s">
        <v>156</v>
      </c>
      <c r="C28" s="84" t="str">
        <f>D28&amp;", "&amp;E28</f>
        <v>1973, Galaxy Team</v>
      </c>
      <c r="D28" s="85">
        <f>VLOOKUP(B28,Data!$A:$C,2,0)</f>
        <v>1973</v>
      </c>
      <c r="E28" s="85" t="str">
        <f>VLOOKUP(B28,Data!$A:$C,3,0)</f>
        <v>Galaxy Team</v>
      </c>
      <c r="F28" s="86" t="str">
        <f>IFERROR(VLOOKUP(B28,zajic!$B$4:$H$25,7,0),"")</f>
        <v/>
      </c>
      <c r="G28" s="87" t="str">
        <f>IFERROR(VLOOKUP(B28,kopec!$B$26:$G$30,6,0),"")</f>
        <v/>
      </c>
      <c r="H28" s="88">
        <f>IFERROR(VLOOKUP(B28,bila_hora!$B$23:$G$28,6,0),"")</f>
        <v>16</v>
      </c>
      <c r="I28" s="89" t="str">
        <f>IFERROR(VLOOKUP(B28,bonus!$B$4:$I$6,8,0),"")</f>
        <v/>
      </c>
      <c r="J28" s="106" t="str">
        <f>IFERROR(VLOOKUP(B28,Štramberk!$B$3:$G$22,6,0),"")</f>
        <v/>
      </c>
      <c r="K28" s="90" t="str">
        <f>IFERROR(VLOOKUP(B28,St._Jičín!$B$3:$G$5,6,0),"")</f>
        <v/>
      </c>
      <c r="L28" s="107" t="str">
        <f>IFERROR(VLOOKUP(B28,Rekovice!$B$3:$G$23,6,0),"")</f>
        <v/>
      </c>
      <c r="M28" s="92" t="str">
        <f>IFERROR(VLOOKUP(B28,Obora!$B$3:$G$28,6,0),"")</f>
        <v/>
      </c>
      <c r="N28" s="90"/>
      <c r="O28" s="107"/>
      <c r="P28" s="92"/>
      <c r="Q28" s="93">
        <f>SUM(F28:P28)</f>
        <v>16</v>
      </c>
      <c r="R28" s="94">
        <f>IF(COUNT(F28:H28,J28:P28)&gt;9,SUM(F28:P28)-MIN(SMALL(F28:H28,1),SMALL(J28:P28,1)),SUM(F28:P28))</f>
        <v>16</v>
      </c>
    </row>
    <row r="29" spans="1:18" x14ac:dyDescent="0.25">
      <c r="A29" s="96">
        <f>RANK(R29,$R:$R)</f>
        <v>28</v>
      </c>
      <c r="B29" s="83" t="s">
        <v>487</v>
      </c>
      <c r="C29" s="84" t="str">
        <f>D29&amp;", "&amp;E29</f>
        <v>1995, Frenski team</v>
      </c>
      <c r="D29" s="85">
        <f>VLOOKUP(B29,Data!$A:$C,2,0)</f>
        <v>1995</v>
      </c>
      <c r="E29" s="85" t="str">
        <f>VLOOKUP(B29,Data!$A:$C,3,0)</f>
        <v>Frenski team</v>
      </c>
      <c r="F29" s="86" t="str">
        <f>IFERROR(VLOOKUP(B29,zajic!$B$4:$H$25,7,0),"")</f>
        <v/>
      </c>
      <c r="G29" s="87" t="str">
        <f>IFERROR(VLOOKUP(B29,kopec!$B$26:$G$30,6,0),"")</f>
        <v/>
      </c>
      <c r="H29" s="88" t="str">
        <f>IFERROR(VLOOKUP(B29,bila_hora!$B$23:$G$28,6,0),"")</f>
        <v/>
      </c>
      <c r="I29" s="89" t="str">
        <f>IFERROR(VLOOKUP(B29,bonus!$B$4:$I$6,8,0),"")</f>
        <v/>
      </c>
      <c r="J29" s="106" t="str">
        <f>IFERROR(VLOOKUP(B29,Štramberk!$B$3:$G$22,6,0),"")</f>
        <v/>
      </c>
      <c r="K29" s="90" t="str">
        <f>IFERROR(VLOOKUP(B29,St._Jičín!$B$3:$G$5,6,0),"")</f>
        <v/>
      </c>
      <c r="L29" s="107">
        <f>IFERROR(VLOOKUP(B29,Rekovice!$B$3:$G$23,6,0),"")</f>
        <v>15</v>
      </c>
      <c r="M29" s="92" t="str">
        <f>IFERROR(VLOOKUP(B29,Obora!$B$3:$G$28,6,0),"")</f>
        <v/>
      </c>
      <c r="N29" s="90"/>
      <c r="O29" s="107"/>
      <c r="P29" s="92"/>
      <c r="Q29" s="93">
        <f>SUM(F29:P29)</f>
        <v>15</v>
      </c>
      <c r="R29" s="94">
        <f>IF(COUNT(F29:H29,J29:P29)&gt;9,SUM(F29:P29)-MIN(SMALL(F29:H29,1),SMALL(J29:P29,1)),SUM(F29:P29))</f>
        <v>15</v>
      </c>
    </row>
    <row r="30" spans="1:18" x14ac:dyDescent="0.25">
      <c r="A30" s="96">
        <f>RANK(R30,$R:$R)</f>
        <v>28</v>
      </c>
      <c r="B30" s="83" t="s">
        <v>205</v>
      </c>
      <c r="C30" s="84" t="str">
        <f>D30&amp;", "&amp;E30</f>
        <v>1973, BK SAK Ložiska Karviná</v>
      </c>
      <c r="D30" s="85">
        <f>VLOOKUP(B30,Data!$A:$C,2,0)</f>
        <v>1973</v>
      </c>
      <c r="E30" s="85" t="str">
        <f>VLOOKUP(B30,Data!$A:$C,3,0)</f>
        <v>BK SAK Ložiska Karviná</v>
      </c>
      <c r="F30" s="86" t="str">
        <f>IFERROR(VLOOKUP(B30,zajic!$B$4:$H$25,7,0),"")</f>
        <v/>
      </c>
      <c r="G30" s="87" t="str">
        <f>IFERROR(VLOOKUP(B30,kopec!$B$26:$G$30,6,0),"")</f>
        <v/>
      </c>
      <c r="H30" s="88" t="str">
        <f>IFERROR(VLOOKUP(B30,bila_hora!$B$23:$G$28,6,0),"")</f>
        <v/>
      </c>
      <c r="I30" s="89" t="str">
        <f>IFERROR(VLOOKUP(B30,bonus!$B$4:$I$6,8,0),"")</f>
        <v/>
      </c>
      <c r="J30" s="106">
        <f>IFERROR(VLOOKUP(B30,Štramberk!$B$3:$G$22,6,0),"")</f>
        <v>15</v>
      </c>
      <c r="K30" s="90" t="str">
        <f>IFERROR(VLOOKUP(B30,St._Jičín!$B$3:$G$5,6,0),"")</f>
        <v/>
      </c>
      <c r="L30" s="107" t="str">
        <f>IFERROR(VLOOKUP(B30,Rekovice!$B$3:$G$23,6,0),"")</f>
        <v/>
      </c>
      <c r="M30" s="92" t="str">
        <f>IFERROR(VLOOKUP(B30,Obora!$B$3:$G$28,6,0),"")</f>
        <v/>
      </c>
      <c r="N30" s="90"/>
      <c r="O30" s="107"/>
      <c r="P30" s="92"/>
      <c r="Q30" s="93">
        <f>SUM(F30:P30)</f>
        <v>15</v>
      </c>
      <c r="R30" s="94">
        <f>IF(COUNT(F30:H30,J30:P30)&gt;9,SUM(F30:P30)-MIN(SMALL(F30:H30,1),SMALL(J30:P30,1)),SUM(F30:P30))</f>
        <v>15</v>
      </c>
    </row>
    <row r="31" spans="1:18" x14ac:dyDescent="0.25">
      <c r="A31" s="96">
        <f>RANK(R31,$R:$R)</f>
        <v>28</v>
      </c>
      <c r="B31" s="83" t="s">
        <v>162</v>
      </c>
      <c r="C31" s="84" t="str">
        <f>D31&amp;", "&amp;E31</f>
        <v>0, Kopřivnice</v>
      </c>
      <c r="D31" s="85">
        <f>VLOOKUP(B31,Data!$A:$C,2,0)</f>
        <v>0</v>
      </c>
      <c r="E31" s="85" t="str">
        <f>VLOOKUP(B31,Data!$A:$C,3,0)</f>
        <v>Kopřivnice</v>
      </c>
      <c r="F31" s="86" t="str">
        <f>IFERROR(VLOOKUP(B31,zajic!$B$4:$H$25,7,0),"")</f>
        <v/>
      </c>
      <c r="G31" s="87" t="str">
        <f>IFERROR(VLOOKUP(B31,kopec!$B$26:$G$30,6,0),"")</f>
        <v/>
      </c>
      <c r="H31" s="88">
        <f>IFERROR(VLOOKUP(B31,bila_hora!$B$23:$G$28,6,0),"")</f>
        <v>15</v>
      </c>
      <c r="I31" s="89" t="str">
        <f>IFERROR(VLOOKUP(B31,bonus!$B$4:$I$6,8,0),"")</f>
        <v/>
      </c>
      <c r="J31" s="106" t="str">
        <f>IFERROR(VLOOKUP(B31,Štramberk!$B$3:$G$22,6,0),"")</f>
        <v/>
      </c>
      <c r="K31" s="90" t="str">
        <f>IFERROR(VLOOKUP(B31,St._Jičín!$B$3:$G$5,6,0),"")</f>
        <v/>
      </c>
      <c r="L31" s="107" t="str">
        <f>IFERROR(VLOOKUP(B31,Rekovice!$B$3:$G$23,6,0),"")</f>
        <v/>
      </c>
      <c r="M31" s="92" t="str">
        <f>IFERROR(VLOOKUP(B31,Obora!$B$3:$G$28,6,0),"")</f>
        <v/>
      </c>
      <c r="N31" s="90"/>
      <c r="O31" s="107"/>
      <c r="P31" s="92"/>
      <c r="Q31" s="93">
        <f>SUM(F31:P31)</f>
        <v>15</v>
      </c>
      <c r="R31" s="94">
        <f>IF(COUNT(F31:H31,J31:P31)&gt;9,SUM(F31:P31)-MIN(SMALL(F31:H31,1),SMALL(J31:P31,1)),SUM(F31:P31))</f>
        <v>15</v>
      </c>
    </row>
    <row r="32" spans="1:18" x14ac:dyDescent="0.25">
      <c r="A32" s="96">
        <f>RANK(R32,$R:$R)</f>
        <v>31</v>
      </c>
      <c r="B32" s="83" t="s">
        <v>488</v>
      </c>
      <c r="C32" s="84" t="str">
        <f>D32&amp;", "&amp;E32</f>
        <v>1992, TJ TŽ Třinec</v>
      </c>
      <c r="D32" s="85">
        <f>VLOOKUP(B32,Data!$A:$C,2,0)</f>
        <v>1992</v>
      </c>
      <c r="E32" s="85" t="str">
        <f>VLOOKUP(B32,Data!$A:$C,3,0)</f>
        <v>TJ TŽ Třinec</v>
      </c>
      <c r="F32" s="86" t="str">
        <f>IFERROR(VLOOKUP(B32,zajic!$B$4:$H$25,7,0),"")</f>
        <v/>
      </c>
      <c r="G32" s="87" t="str">
        <f>IFERROR(VLOOKUP(B32,kopec!$B$26:$G$30,6,0),"")</f>
        <v/>
      </c>
      <c r="H32" s="88" t="str">
        <f>IFERROR(VLOOKUP(B32,bila_hora!$B$23:$G$28,6,0),"")</f>
        <v/>
      </c>
      <c r="I32" s="89" t="str">
        <f>IFERROR(VLOOKUP(B32,bonus!$B$4:$I$6,8,0),"")</f>
        <v/>
      </c>
      <c r="J32" s="106" t="str">
        <f>IFERROR(VLOOKUP(B32,Štramberk!$B$3:$G$22,6,0),"")</f>
        <v/>
      </c>
      <c r="K32" s="90" t="str">
        <f>IFERROR(VLOOKUP(B32,St._Jičín!$B$3:$G$5,6,0),"")</f>
        <v/>
      </c>
      <c r="L32" s="107">
        <f>IFERROR(VLOOKUP(B32,Rekovice!$B$3:$G$23,6,0),"")</f>
        <v>14</v>
      </c>
      <c r="M32" s="92" t="str">
        <f>IFERROR(VLOOKUP(B32,Obora!$B$3:$G$28,6,0),"")</f>
        <v/>
      </c>
      <c r="N32" s="90"/>
      <c r="O32" s="107"/>
      <c r="P32" s="92"/>
      <c r="Q32" s="93">
        <f>SUM(F32:P32)</f>
        <v>14</v>
      </c>
      <c r="R32" s="94">
        <f>IF(COUNT(F32:H32,J32:P32)&gt;9,SUM(F32:P32)-MIN(SMALL(F32:H32,1),SMALL(J32:P32,1)),SUM(F32:P32))</f>
        <v>14</v>
      </c>
    </row>
    <row r="33" spans="1:18" x14ac:dyDescent="0.25">
      <c r="A33" s="96">
        <f>RANK(R33,$R:$R)</f>
        <v>31</v>
      </c>
      <c r="B33" s="83" t="s">
        <v>207</v>
      </c>
      <c r="C33" s="84" t="str">
        <f>D33&amp;", "&amp;E33</f>
        <v>1993, Petřkovice</v>
      </c>
      <c r="D33" s="85">
        <f>VLOOKUP(B33,Data!$A:$C,2,0)</f>
        <v>1993</v>
      </c>
      <c r="E33" s="85" t="str">
        <f>VLOOKUP(B33,Data!$A:$C,3,0)</f>
        <v>Petřkovice</v>
      </c>
      <c r="F33" s="86" t="str">
        <f>IFERROR(VLOOKUP(B33,zajic!$B$4:$H$25,7,0),"")</f>
        <v/>
      </c>
      <c r="G33" s="87" t="str">
        <f>IFERROR(VLOOKUP(B33,kopec!$B$26:$G$30,6,0),"")</f>
        <v/>
      </c>
      <c r="H33" s="88" t="str">
        <f>IFERROR(VLOOKUP(B33,bila_hora!$B$23:$G$28,6,0),"")</f>
        <v/>
      </c>
      <c r="I33" s="89" t="str">
        <f>IFERROR(VLOOKUP(B33,bonus!$B$4:$I$6,8,0),"")</f>
        <v/>
      </c>
      <c r="J33" s="106">
        <f>IFERROR(VLOOKUP(B33,Štramberk!$B$3:$G$22,6,0),"")</f>
        <v>14</v>
      </c>
      <c r="K33" s="90" t="str">
        <f>IFERROR(VLOOKUP(B33,St._Jičín!$B$3:$G$5,6,0),"")</f>
        <v/>
      </c>
      <c r="L33" s="107" t="str">
        <f>IFERROR(VLOOKUP(B33,Rekovice!$B$3:$G$23,6,0),"")</f>
        <v/>
      </c>
      <c r="M33" s="92" t="str">
        <f>IFERROR(VLOOKUP(B33,Obora!$B$3:$G$28,6,0),"")</f>
        <v/>
      </c>
      <c r="N33" s="90"/>
      <c r="O33" s="107"/>
      <c r="P33" s="92"/>
      <c r="Q33" s="93">
        <f>SUM(F33:P33)</f>
        <v>14</v>
      </c>
      <c r="R33" s="94">
        <f>IF(COUNT(F33:H33,J33:P33)&gt;9,SUM(F33:P33)-MIN(SMALL(F33:H33,1),SMALL(J33:P33,1)),SUM(F33:P33))</f>
        <v>14</v>
      </c>
    </row>
    <row r="34" spans="1:18" x14ac:dyDescent="0.25">
      <c r="A34" s="96">
        <f>RANK(R34,$R:$R)</f>
        <v>33</v>
      </c>
      <c r="B34" s="83" t="s">
        <v>490</v>
      </c>
      <c r="C34" s="84" t="str">
        <f>D34&amp;", "&amp;E34</f>
        <v>1996, Frenski team</v>
      </c>
      <c r="D34" s="85">
        <f>VLOOKUP(B34,Data!$A:$C,2,0)</f>
        <v>1996</v>
      </c>
      <c r="E34" s="85" t="str">
        <f>VLOOKUP(B34,Data!$A:$C,3,0)</f>
        <v>Frenski team</v>
      </c>
      <c r="F34" s="86" t="str">
        <f>IFERROR(VLOOKUP(B34,zajic!$B$4:$H$25,7,0),"")</f>
        <v/>
      </c>
      <c r="G34" s="87" t="str">
        <f>IFERROR(VLOOKUP(B34,kopec!$B$26:$G$30,6,0),"")</f>
        <v/>
      </c>
      <c r="H34" s="88" t="str">
        <f>IFERROR(VLOOKUP(B34,bila_hora!$B$23:$G$28,6,0),"")</f>
        <v/>
      </c>
      <c r="I34" s="89" t="str">
        <f>IFERROR(VLOOKUP(B34,bonus!$B$4:$I$6,8,0),"")</f>
        <v/>
      </c>
      <c r="J34" s="106" t="str">
        <f>IFERROR(VLOOKUP(B34,Štramberk!$B$3:$G$22,6,0),"")</f>
        <v/>
      </c>
      <c r="K34" s="90" t="str">
        <f>IFERROR(VLOOKUP(B34,St._Jičín!$B$3:$G$5,6,0),"")</f>
        <v/>
      </c>
      <c r="L34" s="107">
        <f>IFERROR(VLOOKUP(B34,Rekovice!$B$3:$G$23,6,0),"")</f>
        <v>13</v>
      </c>
      <c r="M34" s="92" t="str">
        <f>IFERROR(VLOOKUP(B34,Obora!$B$3:$G$28,6,0),"")</f>
        <v/>
      </c>
      <c r="N34" s="90"/>
      <c r="O34" s="107"/>
      <c r="P34" s="92"/>
      <c r="Q34" s="93">
        <f>SUM(F34:P34)</f>
        <v>13</v>
      </c>
      <c r="R34" s="94">
        <f>IF(COUNT(F34:H34,J34:P34)&gt;9,SUM(F34:P34)-MIN(SMALL(F34:H34,1),SMALL(J34:P34,1)),SUM(F34:P34))</f>
        <v>13</v>
      </c>
    </row>
    <row r="35" spans="1:18" x14ac:dyDescent="0.25">
      <c r="A35" s="96">
        <f>RANK(R35,$R:$R)</f>
        <v>33</v>
      </c>
      <c r="B35" s="83" t="s">
        <v>141</v>
      </c>
      <c r="C35" s="84" t="str">
        <f>D35&amp;", "&amp;E35</f>
        <v>1984, LBK Kopřivnice</v>
      </c>
      <c r="D35" s="85">
        <f>VLOOKUP(B35,Data!$A:$C,2,0)</f>
        <v>1984</v>
      </c>
      <c r="E35" s="85" t="str">
        <f>VLOOKUP(B35,Data!$A:$C,3,0)</f>
        <v>LBK Kopřivnice</v>
      </c>
      <c r="F35" s="86">
        <f>IFERROR(VLOOKUP(B35,zajic!$B$4:$H$25,7,0),"")</f>
        <v>13</v>
      </c>
      <c r="G35" s="87" t="str">
        <f>IFERROR(VLOOKUP(B35,kopec!$B$26:$G$30,6,0),"")</f>
        <v/>
      </c>
      <c r="H35" s="88" t="str">
        <f>IFERROR(VLOOKUP(B35,bila_hora!$B$23:$G$28,6,0),"")</f>
        <v/>
      </c>
      <c r="I35" s="89" t="str">
        <f>IFERROR(VLOOKUP(B35,bonus!$B$4:$I$6,8,0),"")</f>
        <v/>
      </c>
      <c r="J35" s="106" t="str">
        <f>IFERROR(VLOOKUP(B35,Štramberk!$B$3:$G$22,6,0),"")</f>
        <v/>
      </c>
      <c r="K35" s="90" t="str">
        <f>IFERROR(VLOOKUP(B35,St._Jičín!$B$3:$G$5,6,0),"")</f>
        <v/>
      </c>
      <c r="L35" s="107" t="str">
        <f>IFERROR(VLOOKUP(B35,Rekovice!$B$3:$G$23,6,0),"")</f>
        <v/>
      </c>
      <c r="M35" s="92" t="str">
        <f>IFERROR(VLOOKUP(B35,Obora!$B$3:$G$28,6,0),"")</f>
        <v/>
      </c>
      <c r="N35" s="90"/>
      <c r="O35" s="107"/>
      <c r="P35" s="92"/>
      <c r="Q35" s="93">
        <f>SUM(F35:P35)</f>
        <v>13</v>
      </c>
      <c r="R35" s="94">
        <f>IF(COUNT(F35:H35,J35:P35)&gt;9,SUM(F35:P35)-MIN(SMALL(F35:H35,1),SMALL(J35:P35,1)),SUM(F35:P35))</f>
        <v>13</v>
      </c>
    </row>
    <row r="36" spans="1:18" x14ac:dyDescent="0.25">
      <c r="A36" s="96">
        <f>RANK(R36,$R:$R)</f>
        <v>35</v>
      </c>
      <c r="B36" s="83" t="s">
        <v>142</v>
      </c>
      <c r="C36" s="84" t="str">
        <f>D36&amp;", "&amp;E36</f>
        <v>1973, Pepa Team FM</v>
      </c>
      <c r="D36" s="85">
        <f>VLOOKUP(B36,Data!$A:$C,2,0)</f>
        <v>1973</v>
      </c>
      <c r="E36" s="85" t="str">
        <f>VLOOKUP(B36,Data!$A:$C,3,0)</f>
        <v>Pepa Team FM</v>
      </c>
      <c r="F36" s="86">
        <f>IFERROR(VLOOKUP(B36,zajic!$B$4:$H$25,7,0),"")</f>
        <v>12</v>
      </c>
      <c r="G36" s="87" t="str">
        <f>IFERROR(VLOOKUP(B36,kopec!$B$26:$G$30,6,0),"")</f>
        <v/>
      </c>
      <c r="H36" s="88" t="str">
        <f>IFERROR(VLOOKUP(B36,bila_hora!$B$23:$G$28,6,0),"")</f>
        <v/>
      </c>
      <c r="I36" s="89" t="str">
        <f>IFERROR(VLOOKUP(B36,bonus!$B$4:$I$6,8,0),"")</f>
        <v/>
      </c>
      <c r="J36" s="106" t="str">
        <f>IFERROR(VLOOKUP(B36,Štramberk!$B$3:$G$22,6,0),"")</f>
        <v/>
      </c>
      <c r="K36" s="90" t="str">
        <f>IFERROR(VLOOKUP(B36,St._Jičín!$B$3:$G$5,6,0),"")</f>
        <v/>
      </c>
      <c r="L36" s="107" t="str">
        <f>IFERROR(VLOOKUP(B36,Rekovice!$B$3:$G$23,6,0),"")</f>
        <v/>
      </c>
      <c r="M36" s="92" t="str">
        <f>IFERROR(VLOOKUP(B36,Obora!$B$3:$G$28,6,0),"")</f>
        <v/>
      </c>
      <c r="N36" s="90"/>
      <c r="O36" s="107"/>
      <c r="P36" s="92"/>
      <c r="Q36" s="93">
        <f>SUM(F36:P36)</f>
        <v>12</v>
      </c>
      <c r="R36" s="94">
        <f>IF(COUNT(F36:H36,J36:P36)&gt;9,SUM(F36:P36)-MIN(SMALL(F36:H36,1),SMALL(J36:P36,1)),SUM(F36:P36))</f>
        <v>12</v>
      </c>
    </row>
    <row r="37" spans="1:18" x14ac:dyDescent="0.25">
      <c r="A37" s="96">
        <f>RANK(R37,$R:$R)</f>
        <v>35</v>
      </c>
      <c r="B37" s="83" t="s">
        <v>491</v>
      </c>
      <c r="C37" s="84" t="str">
        <f>D37&amp;", "&amp;E37</f>
        <v>1990, Frenštát p/R</v>
      </c>
      <c r="D37" s="85">
        <f>VLOOKUP(B37,Data!$A:$C,2,0)</f>
        <v>1990</v>
      </c>
      <c r="E37" s="85" t="str">
        <f>VLOOKUP(B37,Data!$A:$C,3,0)</f>
        <v>Frenštát p/R</v>
      </c>
      <c r="F37" s="86" t="str">
        <f>IFERROR(VLOOKUP(B37,zajic!$B$4:$H$25,7,0),"")</f>
        <v/>
      </c>
      <c r="G37" s="87" t="str">
        <f>IFERROR(VLOOKUP(B37,kopec!$B$26:$G$30,6,0),"")</f>
        <v/>
      </c>
      <c r="H37" s="88" t="str">
        <f>IFERROR(VLOOKUP(B37,bila_hora!$B$23:$G$28,6,0),"")</f>
        <v/>
      </c>
      <c r="I37" s="89" t="str">
        <f>IFERROR(VLOOKUP(B37,bonus!$B$4:$I$6,8,0),"")</f>
        <v/>
      </c>
      <c r="J37" s="106" t="str">
        <f>IFERROR(VLOOKUP(B37,Štramberk!$B$3:$G$22,6,0),"")</f>
        <v/>
      </c>
      <c r="K37" s="90" t="str">
        <f>IFERROR(VLOOKUP(B37,St._Jičín!$B$3:$G$5,6,0),"")</f>
        <v/>
      </c>
      <c r="L37" s="107">
        <f>IFERROR(VLOOKUP(B37,Rekovice!$B$3:$G$23,6,0),"")</f>
        <v>12</v>
      </c>
      <c r="M37" s="92" t="str">
        <f>IFERROR(VLOOKUP(B37,Obora!$B$3:$G$28,6,0),"")</f>
        <v/>
      </c>
      <c r="N37" s="90"/>
      <c r="O37" s="107"/>
      <c r="P37" s="92"/>
      <c r="Q37" s="93">
        <f>SUM(F37:P37)</f>
        <v>12</v>
      </c>
      <c r="R37" s="94">
        <f>IF(COUNT(F37:H37,J37:P37)&gt;9,SUM(F37:P37)-MIN(SMALL(F37:H37,1),SMALL(J37:P37,1)),SUM(F37:P37))</f>
        <v>12</v>
      </c>
    </row>
    <row r="38" spans="1:18" x14ac:dyDescent="0.25">
      <c r="A38" s="96">
        <f>RANK(R38,$R:$R)</f>
        <v>37</v>
      </c>
      <c r="B38" s="83" t="s">
        <v>493</v>
      </c>
      <c r="C38" s="84" t="str">
        <f>D38&amp;", "&amp;E38</f>
        <v>1983, KO Poděbrady</v>
      </c>
      <c r="D38" s="85">
        <f>VLOOKUP(B38,Data!$A:$C,2,0)</f>
        <v>1983</v>
      </c>
      <c r="E38" s="85" t="str">
        <f>VLOOKUP(B38,Data!$A:$C,3,0)</f>
        <v>KO Poděbrady</v>
      </c>
      <c r="F38" s="86" t="str">
        <f>IFERROR(VLOOKUP(B38,zajic!$B$4:$H$25,7,0),"")</f>
        <v/>
      </c>
      <c r="G38" s="87" t="str">
        <f>IFERROR(VLOOKUP(B38,kopec!$B$26:$G$30,6,0),"")</f>
        <v/>
      </c>
      <c r="H38" s="88" t="str">
        <f>IFERROR(VLOOKUP(B38,bila_hora!$B$23:$G$28,6,0),"")</f>
        <v/>
      </c>
      <c r="I38" s="89" t="str">
        <f>IFERROR(VLOOKUP(B38,bonus!$B$4:$I$6,8,0),"")</f>
        <v/>
      </c>
      <c r="J38" s="106" t="str">
        <f>IFERROR(VLOOKUP(B38,Štramberk!$B$3:$G$22,6,0),"")</f>
        <v/>
      </c>
      <c r="K38" s="90" t="str">
        <f>IFERROR(VLOOKUP(B38,St._Jičín!$B$3:$G$5,6,0),"")</f>
        <v/>
      </c>
      <c r="L38" s="107">
        <f>IFERROR(VLOOKUP(B38,Rekovice!$B$3:$G$23,6,0),"")</f>
        <v>11</v>
      </c>
      <c r="M38" s="92" t="str">
        <f>IFERROR(VLOOKUP(B38,Obora!$B$3:$G$28,6,0),"")</f>
        <v/>
      </c>
      <c r="N38" s="90"/>
      <c r="O38" s="107"/>
      <c r="P38" s="92"/>
      <c r="Q38" s="93">
        <f>SUM(F38:P38)</f>
        <v>11</v>
      </c>
      <c r="R38" s="94">
        <f>IF(COUNT(F38:H38,J38:P38)&gt;9,SUM(F38:P38)-MIN(SMALL(F38:H38,1),SMALL(J38:P38,1)),SUM(F38:P38))</f>
        <v>11</v>
      </c>
    </row>
    <row r="39" spans="1:18" x14ac:dyDescent="0.25">
      <c r="A39" s="96">
        <f>RANK(R39,$R:$R)</f>
        <v>37</v>
      </c>
      <c r="B39" s="83" t="s">
        <v>137</v>
      </c>
      <c r="C39" s="84" t="str">
        <f>D39&amp;", "&amp;E39</f>
        <v>1979, KHB Radegast</v>
      </c>
      <c r="D39" s="85">
        <f>VLOOKUP(B39,Data!$A:$C,2,0)</f>
        <v>1979</v>
      </c>
      <c r="E39" s="85" t="str">
        <f>VLOOKUP(B39,Data!$A:$C,3,0)</f>
        <v>KHB Radegast</v>
      </c>
      <c r="F39" s="86">
        <f>IFERROR(VLOOKUP(B39,zajic!$B$4:$H$25,7,0),"")</f>
        <v>11</v>
      </c>
      <c r="G39" s="87" t="str">
        <f>IFERROR(VLOOKUP(B39,kopec!$B$26:$G$30,6,0),"")</f>
        <v/>
      </c>
      <c r="H39" s="88" t="str">
        <f>IFERROR(VLOOKUP(B39,bila_hora!$B$23:$G$28,6,0),"")</f>
        <v/>
      </c>
      <c r="I39" s="89" t="str">
        <f>IFERROR(VLOOKUP(B39,bonus!$B$4:$I$6,8,0),"")</f>
        <v/>
      </c>
      <c r="J39" s="106" t="str">
        <f>IFERROR(VLOOKUP(B39,Štramberk!$B$3:$G$22,6,0),"")</f>
        <v/>
      </c>
      <c r="K39" s="90" t="str">
        <f>IFERROR(VLOOKUP(B39,St._Jičín!$B$3:$G$5,6,0),"")</f>
        <v/>
      </c>
      <c r="L39" s="107" t="str">
        <f>IFERROR(VLOOKUP(B39,Rekovice!$B$3:$G$23,6,0),"")</f>
        <v/>
      </c>
      <c r="M39" s="92" t="str">
        <f>IFERROR(VLOOKUP(B39,Obora!$B$3:$G$28,6,0),"")</f>
        <v/>
      </c>
      <c r="N39" s="90"/>
      <c r="O39" s="107"/>
      <c r="P39" s="92"/>
      <c r="Q39" s="93">
        <f>SUM(F39:P39)</f>
        <v>11</v>
      </c>
      <c r="R39" s="94">
        <f>IF(COUNT(F39:H39,J39:P39)&gt;9,SUM(F39:P39)-MIN(SMALL(F39:H39,1),SMALL(J39:P39,1)),SUM(F39:P39))</f>
        <v>11</v>
      </c>
    </row>
    <row r="40" spans="1:18" x14ac:dyDescent="0.25">
      <c r="A40" s="96">
        <f>RANK(R40,$R:$R)</f>
        <v>37</v>
      </c>
      <c r="B40" s="83" t="s">
        <v>574</v>
      </c>
      <c r="C40" s="84" t="str">
        <f>D40&amp;", "&amp;E40</f>
        <v>1986, 1. BK Jablunkov</v>
      </c>
      <c r="D40" s="85">
        <f>VLOOKUP(B40,Data!$A:$C,2,0)</f>
        <v>1986</v>
      </c>
      <c r="E40" s="85" t="str">
        <f>VLOOKUP(B40,Data!$A:$C,3,0)</f>
        <v>1. BK Jablunkov</v>
      </c>
      <c r="F40" s="86" t="str">
        <f>IFERROR(VLOOKUP(B40,zajic!$B$4:$H$25,7,0),"")</f>
        <v/>
      </c>
      <c r="G40" s="87" t="str">
        <f>IFERROR(VLOOKUP(B40,kopec!$B$26:$G$30,6,0),"")</f>
        <v/>
      </c>
      <c r="H40" s="88" t="str">
        <f>IFERROR(VLOOKUP(B40,bila_hora!$B$23:$G$28,6,0),"")</f>
        <v/>
      </c>
      <c r="I40" s="89" t="str">
        <f>IFERROR(VLOOKUP(B40,bonus!$B$4:$I$6,8,0),"")</f>
        <v/>
      </c>
      <c r="J40" s="106" t="str">
        <f>IFERROR(VLOOKUP(B40,Štramberk!$B$3:$G$22,6,0),"")</f>
        <v/>
      </c>
      <c r="K40" s="90" t="str">
        <f>IFERROR(VLOOKUP(B40,St._Jičín!$B$3:$G$5,6,0),"")</f>
        <v/>
      </c>
      <c r="L40" s="107" t="str">
        <f>IFERROR(VLOOKUP(B40,Rekovice!$B$3:$G$23,6,0),"")</f>
        <v/>
      </c>
      <c r="M40" s="92">
        <f>IFERROR(VLOOKUP(B40,Obora!$B$3:$G$28,6,0),"")</f>
        <v>11</v>
      </c>
      <c r="N40" s="90"/>
      <c r="O40" s="107"/>
      <c r="P40" s="92"/>
      <c r="Q40" s="93">
        <f>SUM(F40:P40)</f>
        <v>11</v>
      </c>
      <c r="R40" s="94">
        <f>IF(COUNT(F40:H40,J40:P40)&gt;9,SUM(F40:P40)-MIN(SMALL(F40:H40,1),SMALL(J40:P40,1)),SUM(F40:P40))</f>
        <v>11</v>
      </c>
    </row>
    <row r="41" spans="1:18" x14ac:dyDescent="0.25">
      <c r="A41" s="96">
        <f>RANK(R41,$R:$R)</f>
        <v>40</v>
      </c>
      <c r="B41" s="83" t="s">
        <v>351</v>
      </c>
      <c r="C41" s="84" t="str">
        <f>D41&amp;", "&amp;E41</f>
        <v>1982, AK Asics Kroměříž </v>
      </c>
      <c r="D41" s="85">
        <f>VLOOKUP(B41,Data!$A:$C,2,0)</f>
        <v>1982</v>
      </c>
      <c r="E41" s="85" t="str">
        <f>VLOOKUP(B41,Data!$A:$C,3,0)</f>
        <v>AK Asics Kroměříž </v>
      </c>
      <c r="F41" s="86" t="str">
        <f>IFERROR(VLOOKUP(B41,zajic!$B$4:$H$25,7,0),"")</f>
        <v/>
      </c>
      <c r="G41" s="87" t="str">
        <f>IFERROR(VLOOKUP(B41,kopec!$B$26:$G$30,6,0),"")</f>
        <v/>
      </c>
      <c r="H41" s="88" t="str">
        <f>IFERROR(VLOOKUP(B41,bila_hora!$B$23:$G$28,6,0),"")</f>
        <v/>
      </c>
      <c r="I41" s="89" t="str">
        <f>IFERROR(VLOOKUP(B41,bonus!$B$4:$I$6,8,0),"")</f>
        <v/>
      </c>
      <c r="J41" s="106">
        <f>IFERROR(VLOOKUP(B41,Štramberk!$B$3:$G$22,6,0),"")</f>
        <v>10</v>
      </c>
      <c r="K41" s="90" t="str">
        <f>IFERROR(VLOOKUP(B41,St._Jičín!$B$3:$G$5,6,0),"")</f>
        <v/>
      </c>
      <c r="L41" s="107" t="str">
        <f>IFERROR(VLOOKUP(B41,Rekovice!$B$3:$G$23,6,0),"")</f>
        <v/>
      </c>
      <c r="M41" s="92" t="str">
        <f>IFERROR(VLOOKUP(B41,Obora!$B$3:$G$28,6,0),"")</f>
        <v/>
      </c>
      <c r="N41" s="90"/>
      <c r="O41" s="107"/>
      <c r="P41" s="92"/>
      <c r="Q41" s="93">
        <f>SUM(F41:P41)</f>
        <v>10</v>
      </c>
      <c r="R41" s="94">
        <f>IF(COUNT(F41:H41,J41:P41)&gt;9,SUM(F41:P41)-MIN(SMALL(F41:H41,1),SMALL(J41:P41,1)),SUM(F41:P41))</f>
        <v>10</v>
      </c>
    </row>
    <row r="42" spans="1:18" x14ac:dyDescent="0.25">
      <c r="A42" s="96">
        <f>RANK(R42,$R:$R)</f>
        <v>40</v>
      </c>
      <c r="B42" s="83" t="s">
        <v>495</v>
      </c>
      <c r="C42" s="84" t="str">
        <f>D42&amp;", "&amp;E42</f>
        <v>1973, TJ Frenštát p/R</v>
      </c>
      <c r="D42" s="85">
        <f>VLOOKUP(B42,Data!$A:$C,2,0)</f>
        <v>1973</v>
      </c>
      <c r="E42" s="85" t="str">
        <f>VLOOKUP(B42,Data!$A:$C,3,0)</f>
        <v>TJ Frenštát p/R</v>
      </c>
      <c r="F42" s="86" t="str">
        <f>IFERROR(VLOOKUP(B42,zajic!$B$4:$H$25,7,0),"")</f>
        <v/>
      </c>
      <c r="G42" s="87" t="str">
        <f>IFERROR(VLOOKUP(B42,kopec!$B$26:$G$30,6,0),"")</f>
        <v/>
      </c>
      <c r="H42" s="88" t="str">
        <f>IFERROR(VLOOKUP(B42,bila_hora!$B$23:$G$28,6,0),"")</f>
        <v/>
      </c>
      <c r="I42" s="89" t="str">
        <f>IFERROR(VLOOKUP(B42,bonus!$B$4:$I$6,8,0),"")</f>
        <v/>
      </c>
      <c r="J42" s="106" t="str">
        <f>IFERROR(VLOOKUP(B42,Štramberk!$B$3:$G$22,6,0),"")</f>
        <v/>
      </c>
      <c r="K42" s="90" t="str">
        <f>IFERROR(VLOOKUP(B42,St._Jičín!$B$3:$G$5,6,0),"")</f>
        <v/>
      </c>
      <c r="L42" s="107">
        <f>IFERROR(VLOOKUP(B42,Rekovice!$B$3:$G$23,6,0),"")</f>
        <v>10</v>
      </c>
      <c r="M42" s="92" t="str">
        <f>IFERROR(VLOOKUP(B42,Obora!$B$3:$G$28,6,0),"")</f>
        <v/>
      </c>
      <c r="N42" s="90"/>
      <c r="O42" s="107"/>
      <c r="P42" s="92"/>
      <c r="Q42" s="93">
        <f>SUM(F42:P42)</f>
        <v>10</v>
      </c>
      <c r="R42" s="94">
        <f>IF(COUNT(F42:H42,J42:P42)&gt;9,SUM(F42:P42)-MIN(SMALL(F42:H42,1),SMALL(J42:P42,1)),SUM(F42:P42))</f>
        <v>10</v>
      </c>
    </row>
    <row r="43" spans="1:18" x14ac:dyDescent="0.25">
      <c r="A43" s="96">
        <f>RANK(R43,$R:$R)</f>
        <v>40</v>
      </c>
      <c r="B43" s="83" t="s">
        <v>576</v>
      </c>
      <c r="C43" s="84" t="str">
        <f>D43&amp;", "&amp;E43</f>
        <v>1981, Hukvaldy</v>
      </c>
      <c r="D43" s="85">
        <f>VLOOKUP(B43,Data!$A:$C,2,0)</f>
        <v>1981</v>
      </c>
      <c r="E43" s="85" t="str">
        <f>VLOOKUP(B43,Data!$A:$C,3,0)</f>
        <v>Hukvaldy</v>
      </c>
      <c r="F43" s="86" t="str">
        <f>IFERROR(VLOOKUP(B43,zajic!$B$4:$H$25,7,0),"")</f>
        <v/>
      </c>
      <c r="G43" s="87" t="str">
        <f>IFERROR(VLOOKUP(B43,kopec!$B$26:$G$30,6,0),"")</f>
        <v/>
      </c>
      <c r="H43" s="88" t="str">
        <f>IFERROR(VLOOKUP(B43,bila_hora!$B$23:$G$28,6,0),"")</f>
        <v/>
      </c>
      <c r="I43" s="89" t="str">
        <f>IFERROR(VLOOKUP(B43,bonus!$B$4:$I$6,8,0),"")</f>
        <v/>
      </c>
      <c r="J43" s="106" t="str">
        <f>IFERROR(VLOOKUP(B43,Štramberk!$B$3:$G$22,6,0),"")</f>
        <v/>
      </c>
      <c r="K43" s="90" t="str">
        <f>IFERROR(VLOOKUP(B43,St._Jičín!$B$3:$G$5,6,0),"")</f>
        <v/>
      </c>
      <c r="L43" s="107" t="str">
        <f>IFERROR(VLOOKUP(B43,Rekovice!$B$3:$G$23,6,0),"")</f>
        <v/>
      </c>
      <c r="M43" s="92">
        <f>IFERROR(VLOOKUP(B43,Obora!$B$3:$G$28,6,0),"")</f>
        <v>10</v>
      </c>
      <c r="N43" s="90"/>
      <c r="O43" s="107"/>
      <c r="P43" s="92"/>
      <c r="Q43" s="93">
        <f>SUM(F43:P43)</f>
        <v>10</v>
      </c>
      <c r="R43" s="94">
        <f>IF(COUNT(F43:H43,J43:P43)&gt;9,SUM(F43:P43)-MIN(SMALL(F43:H43,1),SMALL(J43:P43,1)),SUM(F43:P43))</f>
        <v>10</v>
      </c>
    </row>
    <row r="44" spans="1:18" x14ac:dyDescent="0.25">
      <c r="A44" s="96">
        <f>RANK(R44,$R:$R)</f>
        <v>43</v>
      </c>
      <c r="B44" s="83" t="s">
        <v>145</v>
      </c>
      <c r="C44" s="84" t="str">
        <f>D44&amp;", "&amp;E44</f>
        <v>1987, Tarzánie</v>
      </c>
      <c r="D44" s="85">
        <f>VLOOKUP(B44,Data!$A:$C,2,0)</f>
        <v>1987</v>
      </c>
      <c r="E44" s="85" t="str">
        <f>VLOOKUP(B44,Data!$A:$C,3,0)</f>
        <v>Tarzánie</v>
      </c>
      <c r="F44" s="86">
        <f>IFERROR(VLOOKUP(B44,zajic!$B$4:$H$25,7,0),"")</f>
        <v>4</v>
      </c>
      <c r="G44" s="87" t="str">
        <f>IFERROR(VLOOKUP(B44,kopec!$B$26:$G$30,6,0),"")</f>
        <v/>
      </c>
      <c r="H44" s="88" t="str">
        <f>IFERROR(VLOOKUP(B44,bila_hora!$B$23:$G$28,6,0),"")</f>
        <v/>
      </c>
      <c r="I44" s="89" t="str">
        <f>IFERROR(VLOOKUP(B44,bonus!$B$4:$I$6,8,0),"")</f>
        <v/>
      </c>
      <c r="J44" s="106">
        <f>IFERROR(VLOOKUP(B44,Štramberk!$B$3:$G$22,6,0),"")</f>
        <v>5</v>
      </c>
      <c r="K44" s="90" t="str">
        <f>IFERROR(VLOOKUP(B44,St._Jičín!$B$3:$G$5,6,0),"")</f>
        <v/>
      </c>
      <c r="L44" s="107" t="str">
        <f>IFERROR(VLOOKUP(B44,Rekovice!$B$3:$G$23,6,0),"")</f>
        <v/>
      </c>
      <c r="M44" s="92" t="str">
        <f>IFERROR(VLOOKUP(B44,Obora!$B$3:$G$28,6,0),"")</f>
        <v/>
      </c>
      <c r="N44" s="90"/>
      <c r="O44" s="107"/>
      <c r="P44" s="92"/>
      <c r="Q44" s="93">
        <f>SUM(F44:P44)</f>
        <v>9</v>
      </c>
      <c r="R44" s="94">
        <f>IF(COUNT(F44:H44,J44:P44)&gt;9,SUM(F44:P44)-MIN(SMALL(F44:H44,1),SMALL(J44:P44,1)),SUM(F44:P44))</f>
        <v>9</v>
      </c>
    </row>
    <row r="45" spans="1:18" x14ac:dyDescent="0.25">
      <c r="A45" s="96">
        <f>RANK(R45,$R:$R)</f>
        <v>43</v>
      </c>
      <c r="B45" s="83" t="s">
        <v>138</v>
      </c>
      <c r="C45" s="84" t="str">
        <f>D45&amp;", "&amp;E45</f>
        <v>1976, Pepa Team FM</v>
      </c>
      <c r="D45" s="85">
        <f>VLOOKUP(B45,Data!$A:$C,2,0)</f>
        <v>1976</v>
      </c>
      <c r="E45" s="85" t="str">
        <f>VLOOKUP(B45,Data!$A:$C,3,0)</f>
        <v>Pepa Team FM</v>
      </c>
      <c r="F45" s="86">
        <f>IFERROR(VLOOKUP(B45,zajic!$B$4:$H$25,7,0),"")</f>
        <v>9</v>
      </c>
      <c r="G45" s="87" t="str">
        <f>IFERROR(VLOOKUP(B45,kopec!$B$26:$G$30,6,0),"")</f>
        <v/>
      </c>
      <c r="H45" s="88" t="str">
        <f>IFERROR(VLOOKUP(B45,bila_hora!$B$23:$G$28,6,0),"")</f>
        <v/>
      </c>
      <c r="I45" s="89" t="str">
        <f>IFERROR(VLOOKUP(B45,bonus!$B$4:$I$6,8,0),"")</f>
        <v/>
      </c>
      <c r="J45" s="106" t="str">
        <f>IFERROR(VLOOKUP(B45,Štramberk!$B$3:$G$22,6,0),"")</f>
        <v/>
      </c>
      <c r="K45" s="90" t="str">
        <f>IFERROR(VLOOKUP(B45,St._Jičín!$B$3:$G$5,6,0),"")</f>
        <v/>
      </c>
      <c r="L45" s="107" t="str">
        <f>IFERROR(VLOOKUP(B45,Rekovice!$B$3:$G$23,6,0),"")</f>
        <v/>
      </c>
      <c r="M45" s="92" t="str">
        <f>IFERROR(VLOOKUP(B45,Obora!$B$3:$G$28,6,0),"")</f>
        <v/>
      </c>
      <c r="N45" s="90"/>
      <c r="O45" s="107"/>
      <c r="P45" s="92"/>
      <c r="Q45" s="93">
        <f>SUM(F45:P45)</f>
        <v>9</v>
      </c>
      <c r="R45" s="94">
        <f>IF(COUNT(F45:H45,J45:P45)&gt;9,SUM(F45:P45)-MIN(SMALL(F45:H45,1),SMALL(J45:P45,1)),SUM(F45:P45))</f>
        <v>9</v>
      </c>
    </row>
    <row r="46" spans="1:18" x14ac:dyDescent="0.25">
      <c r="A46" s="96">
        <f>RANK(R46,$R:$R)</f>
        <v>43</v>
      </c>
      <c r="B46" s="83" t="s">
        <v>496</v>
      </c>
      <c r="C46" s="84" t="str">
        <f>D46&amp;", "&amp;E46</f>
        <v>1981, Salomon Chotěbuz</v>
      </c>
      <c r="D46" s="85">
        <f>VLOOKUP(B46,Data!$A:$C,2,0)</f>
        <v>1981</v>
      </c>
      <c r="E46" s="85" t="str">
        <f>VLOOKUP(B46,Data!$A:$C,3,0)</f>
        <v>Salomon Chotěbuz</v>
      </c>
      <c r="F46" s="86" t="str">
        <f>IFERROR(VLOOKUP(B46,zajic!$B$4:$H$25,7,0),"")</f>
        <v/>
      </c>
      <c r="G46" s="87" t="str">
        <f>IFERROR(VLOOKUP(B46,kopec!$B$26:$G$30,6,0),"")</f>
        <v/>
      </c>
      <c r="H46" s="88" t="str">
        <f>IFERROR(VLOOKUP(B46,bila_hora!$B$23:$G$28,6,0),"")</f>
        <v/>
      </c>
      <c r="I46" s="89" t="str">
        <f>IFERROR(VLOOKUP(B46,bonus!$B$4:$I$6,8,0),"")</f>
        <v/>
      </c>
      <c r="J46" s="106" t="str">
        <f>IFERROR(VLOOKUP(B46,Štramberk!$B$3:$G$22,6,0),"")</f>
        <v/>
      </c>
      <c r="K46" s="90" t="str">
        <f>IFERROR(VLOOKUP(B46,St._Jičín!$B$3:$G$5,6,0),"")</f>
        <v/>
      </c>
      <c r="L46" s="107">
        <f>IFERROR(VLOOKUP(B46,Rekovice!$B$3:$G$23,6,0),"")</f>
        <v>9</v>
      </c>
      <c r="M46" s="92" t="str">
        <f>IFERROR(VLOOKUP(B46,Obora!$B$3:$G$28,6,0),"")</f>
        <v/>
      </c>
      <c r="N46" s="90"/>
      <c r="O46" s="107"/>
      <c r="P46" s="92"/>
      <c r="Q46" s="93">
        <f>SUM(F46:P46)</f>
        <v>9</v>
      </c>
      <c r="R46" s="94">
        <f>IF(COUNT(F46:H46,J46:P46)&gt;9,SUM(F46:P46)-MIN(SMALL(F46:H46,1),SMALL(J46:P46,1)),SUM(F46:P46))</f>
        <v>9</v>
      </c>
    </row>
    <row r="47" spans="1:18" x14ac:dyDescent="0.25">
      <c r="A47" s="96">
        <f>RANK(R47,$R:$R)</f>
        <v>43</v>
      </c>
      <c r="B47" s="83" t="s">
        <v>577</v>
      </c>
      <c r="C47" s="84" t="str">
        <f>D47&amp;", "&amp;E47</f>
        <v>1973, Olomouc</v>
      </c>
      <c r="D47" s="85">
        <f>VLOOKUP(B47,Data!$A:$C,2,0)</f>
        <v>1973</v>
      </c>
      <c r="E47" s="85" t="str">
        <f>VLOOKUP(B47,Data!$A:$C,3,0)</f>
        <v>Olomouc</v>
      </c>
      <c r="F47" s="86" t="str">
        <f>IFERROR(VLOOKUP(B47,zajic!$B$4:$H$25,7,0),"")</f>
        <v/>
      </c>
      <c r="G47" s="87" t="str">
        <f>IFERROR(VLOOKUP(B47,kopec!$B$26:$G$30,6,0),"")</f>
        <v/>
      </c>
      <c r="H47" s="88" t="str">
        <f>IFERROR(VLOOKUP(B47,bila_hora!$B$23:$G$28,6,0),"")</f>
        <v/>
      </c>
      <c r="I47" s="89" t="str">
        <f>IFERROR(VLOOKUP(B47,bonus!$B$4:$I$6,8,0),"")</f>
        <v/>
      </c>
      <c r="J47" s="106" t="str">
        <f>IFERROR(VLOOKUP(B47,Štramberk!$B$3:$G$22,6,0),"")</f>
        <v/>
      </c>
      <c r="K47" s="90" t="str">
        <f>IFERROR(VLOOKUP(B47,St._Jičín!$B$3:$G$5,6,0),"")</f>
        <v/>
      </c>
      <c r="L47" s="107" t="str">
        <f>IFERROR(VLOOKUP(B47,Rekovice!$B$3:$G$23,6,0),"")</f>
        <v/>
      </c>
      <c r="M47" s="92">
        <f>IFERROR(VLOOKUP(B47,Obora!$B$3:$G$28,6,0),"")</f>
        <v>9</v>
      </c>
      <c r="N47" s="90"/>
      <c r="O47" s="107"/>
      <c r="P47" s="92"/>
      <c r="Q47" s="93">
        <f>SUM(F47:P47)</f>
        <v>9</v>
      </c>
      <c r="R47" s="94">
        <f>IF(COUNT(F47:H47,J47:P47)&gt;9,SUM(F47:P47)-MIN(SMALL(F47:H47,1),SMALL(J47:P47,1)),SUM(F47:P47))</f>
        <v>9</v>
      </c>
    </row>
    <row r="48" spans="1:18" x14ac:dyDescent="0.25">
      <c r="A48" s="96">
        <f>RANK(R48,$R:$R)</f>
        <v>47</v>
      </c>
      <c r="B48" s="83" t="s">
        <v>214</v>
      </c>
      <c r="C48" s="84" t="str">
        <f>D48&amp;", "&amp;E48</f>
        <v>1973, BK SAK Karviná</v>
      </c>
      <c r="D48" s="85">
        <f>VLOOKUP(B48,Data!$A:$C,2,0)</f>
        <v>1973</v>
      </c>
      <c r="E48" s="85" t="str">
        <f>VLOOKUP(B48,Data!$A:$C,3,0)</f>
        <v>BK SAK Karviná</v>
      </c>
      <c r="F48" s="86" t="str">
        <f>IFERROR(VLOOKUP(B48,zajic!$B$4:$H$25,7,0),"")</f>
        <v/>
      </c>
      <c r="G48" s="87" t="str">
        <f>IFERROR(VLOOKUP(B48,kopec!$B$26:$G$30,6,0),"")</f>
        <v/>
      </c>
      <c r="H48" s="88" t="str">
        <f>IFERROR(VLOOKUP(B48,bila_hora!$B$23:$G$28,6,0),"")</f>
        <v/>
      </c>
      <c r="I48" s="89" t="str">
        <f>IFERROR(VLOOKUP(B48,bonus!$B$4:$I$6,8,0),"")</f>
        <v/>
      </c>
      <c r="J48" s="106">
        <f>IFERROR(VLOOKUP(B48,Štramberk!$B$3:$G$22,6,0),"")</f>
        <v>8</v>
      </c>
      <c r="K48" s="90" t="str">
        <f>IFERROR(VLOOKUP(B48,St._Jičín!$B$3:$G$5,6,0),"")</f>
        <v/>
      </c>
      <c r="L48" s="107" t="str">
        <f>IFERROR(VLOOKUP(B48,Rekovice!$B$3:$G$23,6,0),"")</f>
        <v/>
      </c>
      <c r="M48" s="92" t="str">
        <f>IFERROR(VLOOKUP(B48,Obora!$B$3:$G$28,6,0),"")</f>
        <v/>
      </c>
      <c r="N48" s="90"/>
      <c r="O48" s="107"/>
      <c r="P48" s="92"/>
      <c r="Q48" s="93">
        <f>SUM(F48:P48)</f>
        <v>8</v>
      </c>
      <c r="R48" s="94">
        <f>IF(COUNT(F48:H48,J48:P48)&gt;9,SUM(F48:P48)-MIN(SMALL(F48:H48,1),SMALL(J48:P48,1)),SUM(F48:P48))</f>
        <v>8</v>
      </c>
    </row>
    <row r="49" spans="1:18" x14ac:dyDescent="0.25">
      <c r="A49" s="96">
        <f>RANK(R49,$R:$R)</f>
        <v>47</v>
      </c>
      <c r="B49" s="83" t="s">
        <v>356</v>
      </c>
      <c r="C49" s="84" t="str">
        <f>D49&amp;", "&amp;E49</f>
        <v>1974, Hůrka</v>
      </c>
      <c r="D49" s="85">
        <f>VLOOKUP(B49,Data!$A:$C,2,0)</f>
        <v>1974</v>
      </c>
      <c r="E49" s="85" t="str">
        <f>VLOOKUP(B49,Data!$A:$C,3,0)</f>
        <v>Hůrka</v>
      </c>
      <c r="F49" s="86">
        <f>IFERROR(VLOOKUP(B49,zajic!$B$4:$H$25,7,0),"")</f>
        <v>8</v>
      </c>
      <c r="G49" s="87" t="str">
        <f>IFERROR(VLOOKUP(B49,kopec!$B$26:$G$30,6,0),"")</f>
        <v/>
      </c>
      <c r="H49" s="88" t="str">
        <f>IFERROR(VLOOKUP(B49,bila_hora!$B$23:$G$28,6,0),"")</f>
        <v/>
      </c>
      <c r="I49" s="89" t="str">
        <f>IFERROR(VLOOKUP(B49,bonus!$B$4:$I$6,8,0),"")</f>
        <v/>
      </c>
      <c r="J49" s="106" t="str">
        <f>IFERROR(VLOOKUP(B49,Štramberk!$B$3:$G$22,6,0),"")</f>
        <v/>
      </c>
      <c r="K49" s="90" t="str">
        <f>IFERROR(VLOOKUP(B49,St._Jičín!$B$3:$G$5,6,0),"")</f>
        <v/>
      </c>
      <c r="L49" s="107" t="str">
        <f>IFERROR(VLOOKUP(B49,Rekovice!$B$3:$G$23,6,0),"")</f>
        <v/>
      </c>
      <c r="M49" s="92" t="str">
        <f>IFERROR(VLOOKUP(B49,Obora!$B$3:$G$28,6,0),"")</f>
        <v/>
      </c>
      <c r="N49" s="90"/>
      <c r="O49" s="107"/>
      <c r="P49" s="92"/>
      <c r="Q49" s="93">
        <f>SUM(F49:P49)</f>
        <v>8</v>
      </c>
      <c r="R49" s="94">
        <f>IF(COUNT(F49:H49,J49:P49)&gt;9,SUM(F49:P49)-MIN(SMALL(F49:H49,1),SMALL(J49:P49,1)),SUM(F49:P49))</f>
        <v>8</v>
      </c>
    </row>
    <row r="50" spans="1:18" x14ac:dyDescent="0.25">
      <c r="A50" s="96">
        <f>RANK(R50,$R:$R)</f>
        <v>47</v>
      </c>
      <c r="B50" s="83" t="s">
        <v>234</v>
      </c>
      <c r="C50" s="84" t="str">
        <f>D50&amp;", "&amp;E50</f>
        <v>1979, PJR Frenštát</v>
      </c>
      <c r="D50" s="85">
        <f>VLOOKUP(B50,Data!$A:$C,2,0)</f>
        <v>1979</v>
      </c>
      <c r="E50" s="85" t="str">
        <f>VLOOKUP(B50,Data!$A:$C,3,0)</f>
        <v>PJR Frenštát</v>
      </c>
      <c r="F50" s="86" t="str">
        <f>IFERROR(VLOOKUP(B50,zajic!$B$4:$H$25,7,0),"")</f>
        <v/>
      </c>
      <c r="G50" s="87" t="str">
        <f>IFERROR(VLOOKUP(B50,kopec!$B$26:$G$30,6,0),"")</f>
        <v/>
      </c>
      <c r="H50" s="88" t="str">
        <f>IFERROR(VLOOKUP(B50,bila_hora!$B$23:$G$28,6,0),"")</f>
        <v/>
      </c>
      <c r="I50" s="89" t="str">
        <f>IFERROR(VLOOKUP(B50,bonus!$B$4:$I$6,8,0),"")</f>
        <v/>
      </c>
      <c r="J50" s="106" t="str">
        <f>IFERROR(VLOOKUP(B50,Štramberk!$B$3:$G$22,6,0),"")</f>
        <v/>
      </c>
      <c r="K50" s="90" t="str">
        <f>IFERROR(VLOOKUP(B50,St._Jičín!$B$3:$G$5,6,0),"")</f>
        <v/>
      </c>
      <c r="L50" s="107">
        <f>IFERROR(VLOOKUP(B50,Rekovice!$B$3:$G$23,6,0),"")</f>
        <v>8</v>
      </c>
      <c r="M50" s="92" t="str">
        <f>IFERROR(VLOOKUP(B50,Obora!$B$3:$G$28,6,0),"")</f>
        <v/>
      </c>
      <c r="N50" s="90"/>
      <c r="O50" s="107"/>
      <c r="P50" s="92"/>
      <c r="Q50" s="93">
        <f>SUM(F50:P50)</f>
        <v>8</v>
      </c>
      <c r="R50" s="94">
        <f>IF(COUNT(F50:H50,J50:P50)&gt;9,SUM(F50:P50)-MIN(SMALL(F50:H50,1),SMALL(J50:P50,1)),SUM(F50:P50))</f>
        <v>8</v>
      </c>
    </row>
    <row r="51" spans="1:18" x14ac:dyDescent="0.25">
      <c r="A51" s="96">
        <f>RANK(R51,$R:$R)</f>
        <v>47</v>
      </c>
      <c r="B51" s="83" t="s">
        <v>578</v>
      </c>
      <c r="C51" s="84" t="str">
        <f>D51&amp;", "&amp;E51</f>
        <v>1976, Pržno</v>
      </c>
      <c r="D51" s="85">
        <f>VLOOKUP(B51,Data!$A:$C,2,0)</f>
        <v>1976</v>
      </c>
      <c r="E51" s="85" t="str">
        <f>VLOOKUP(B51,Data!$A:$C,3,0)</f>
        <v>Pržno</v>
      </c>
      <c r="F51" s="86" t="str">
        <f>IFERROR(VLOOKUP(B51,zajic!$B$4:$H$25,7,0),"")</f>
        <v/>
      </c>
      <c r="G51" s="87" t="str">
        <f>IFERROR(VLOOKUP(B51,kopec!$B$26:$G$30,6,0),"")</f>
        <v/>
      </c>
      <c r="H51" s="88" t="str">
        <f>IFERROR(VLOOKUP(B51,bila_hora!$B$23:$G$28,6,0),"")</f>
        <v/>
      </c>
      <c r="I51" s="89" t="str">
        <f>IFERROR(VLOOKUP(B51,bonus!$B$4:$I$6,8,0),"")</f>
        <v/>
      </c>
      <c r="J51" s="106" t="str">
        <f>IFERROR(VLOOKUP(B51,Štramberk!$B$3:$G$22,6,0),"")</f>
        <v/>
      </c>
      <c r="K51" s="90" t="str">
        <f>IFERROR(VLOOKUP(B51,St._Jičín!$B$3:$G$5,6,0),"")</f>
        <v/>
      </c>
      <c r="L51" s="107" t="str">
        <f>IFERROR(VLOOKUP(B51,Rekovice!$B$3:$G$23,6,0),"")</f>
        <v/>
      </c>
      <c r="M51" s="92">
        <f>IFERROR(VLOOKUP(B51,Obora!$B$3:$G$28,6,0),"")</f>
        <v>8</v>
      </c>
      <c r="N51" s="90"/>
      <c r="O51" s="107"/>
      <c r="P51" s="92"/>
      <c r="Q51" s="93">
        <f>SUM(F51:P51)</f>
        <v>8</v>
      </c>
      <c r="R51" s="94">
        <f>IF(COUNT(F51:H51,J51:P51)&gt;9,SUM(F51:P51)-MIN(SMALL(F51:H51,1),SMALL(J51:P51,1)),SUM(F51:P51))</f>
        <v>8</v>
      </c>
    </row>
    <row r="52" spans="1:18" x14ac:dyDescent="0.25">
      <c r="A52" s="96">
        <f>RANK(R52,$R:$R)</f>
        <v>51</v>
      </c>
      <c r="B52" s="83" t="s">
        <v>499</v>
      </c>
      <c r="C52" s="84" t="str">
        <f>D52&amp;", "&amp;E52</f>
        <v>1976, Skialpin Pustevny</v>
      </c>
      <c r="D52" s="85">
        <f>VLOOKUP(B52,Data!$A:$C,2,0)</f>
        <v>1976</v>
      </c>
      <c r="E52" s="85" t="str">
        <f>VLOOKUP(B52,Data!$A:$C,3,0)</f>
        <v>Skialpin Pustevny</v>
      </c>
      <c r="F52" s="86" t="str">
        <f>IFERROR(VLOOKUP(B52,zajic!$B$4:$H$25,7,0),"")</f>
        <v/>
      </c>
      <c r="G52" s="87" t="str">
        <f>IFERROR(VLOOKUP(B52,kopec!$B$26:$G$30,6,0),"")</f>
        <v/>
      </c>
      <c r="H52" s="88" t="str">
        <f>IFERROR(VLOOKUP(B52,bila_hora!$B$23:$G$28,6,0),"")</f>
        <v/>
      </c>
      <c r="I52" s="89" t="str">
        <f>IFERROR(VLOOKUP(B52,bonus!$B$4:$I$6,8,0),"")</f>
        <v/>
      </c>
      <c r="J52" s="106" t="str">
        <f>IFERROR(VLOOKUP(B52,Štramberk!$B$3:$G$22,6,0),"")</f>
        <v/>
      </c>
      <c r="K52" s="90" t="str">
        <f>IFERROR(VLOOKUP(B52,St._Jičín!$B$3:$G$5,6,0),"")</f>
        <v/>
      </c>
      <c r="L52" s="107">
        <f>IFERROR(VLOOKUP(B52,Rekovice!$B$3:$G$23,6,0),"")</f>
        <v>7</v>
      </c>
      <c r="M52" s="92" t="str">
        <f>IFERROR(VLOOKUP(B52,Obora!$B$3:$G$28,6,0),"")</f>
        <v/>
      </c>
      <c r="N52" s="90"/>
      <c r="O52" s="107"/>
      <c r="P52" s="92"/>
      <c r="Q52" s="93">
        <f>SUM(F52:P52)</f>
        <v>7</v>
      </c>
      <c r="R52" s="94">
        <f>IF(COUNT(F52:H52,J52:P52)&gt;9,SUM(F52:P52)-MIN(SMALL(F52:H52,1),SMALL(J52:P52,1)),SUM(F52:P52))</f>
        <v>7</v>
      </c>
    </row>
    <row r="53" spans="1:18" x14ac:dyDescent="0.25">
      <c r="A53" s="96">
        <f>RANK(R53,$R:$R)</f>
        <v>52</v>
      </c>
      <c r="B53" s="83" t="s">
        <v>144</v>
      </c>
      <c r="C53" s="84" t="str">
        <f>D53&amp;", "&amp;E53</f>
        <v>1976, Orel Veřovice</v>
      </c>
      <c r="D53" s="85">
        <f>VLOOKUP(B53,Data!$A:$C,2,0)</f>
        <v>1976</v>
      </c>
      <c r="E53" s="85" t="str">
        <f>VLOOKUP(B53,Data!$A:$C,3,0)</f>
        <v>Orel Veřovice</v>
      </c>
      <c r="F53" s="86">
        <f>IFERROR(VLOOKUP(B53,zajic!$B$4:$H$25,7,0),"")</f>
        <v>6</v>
      </c>
      <c r="G53" s="87" t="str">
        <f>IFERROR(VLOOKUP(B53,kopec!$B$26:$G$30,6,0),"")</f>
        <v/>
      </c>
      <c r="H53" s="88" t="str">
        <f>IFERROR(VLOOKUP(B53,bila_hora!$B$23:$G$28,6,0),"")</f>
        <v/>
      </c>
      <c r="I53" s="89" t="str">
        <f>IFERROR(VLOOKUP(B53,bonus!$B$4:$I$6,8,0),"")</f>
        <v/>
      </c>
      <c r="J53" s="106" t="str">
        <f>IFERROR(VLOOKUP(B53,Štramberk!$B$3:$G$22,6,0),"")</f>
        <v/>
      </c>
      <c r="K53" s="90" t="str">
        <f>IFERROR(VLOOKUP(B53,St._Jičín!$B$3:$G$5,6,0),"")</f>
        <v/>
      </c>
      <c r="L53" s="107" t="str">
        <f>IFERROR(VLOOKUP(B53,Rekovice!$B$3:$G$23,6,0),"")</f>
        <v/>
      </c>
      <c r="M53" s="92" t="str">
        <f>IFERROR(VLOOKUP(B53,Obora!$B$3:$G$28,6,0),"")</f>
        <v/>
      </c>
      <c r="N53" s="90"/>
      <c r="O53" s="107"/>
      <c r="P53" s="92"/>
      <c r="Q53" s="93">
        <f>SUM(F53:P53)</f>
        <v>6</v>
      </c>
      <c r="R53" s="94">
        <f>IF(COUNT(F53:H53,J53:P53)&gt;9,SUM(F53:P53)-MIN(SMALL(F53:H53,1),SMALL(J53:P53,1)),SUM(F53:P53))</f>
        <v>6</v>
      </c>
    </row>
    <row r="54" spans="1:18" x14ac:dyDescent="0.25">
      <c r="A54" s="96">
        <f>RANK(R54,$R:$R)</f>
        <v>52</v>
      </c>
      <c r="B54" s="83" t="s">
        <v>580</v>
      </c>
      <c r="C54" s="84" t="str">
        <f>D54&amp;", "&amp;E54</f>
        <v>1997, TJ Dolní Lomná</v>
      </c>
      <c r="D54" s="85">
        <f>VLOOKUP(B54,Data!$A:$C,2,0)</f>
        <v>1997</v>
      </c>
      <c r="E54" s="85" t="str">
        <f>VLOOKUP(B54,Data!$A:$C,3,0)</f>
        <v>TJ Dolní Lomná</v>
      </c>
      <c r="F54" s="86" t="str">
        <f>IFERROR(VLOOKUP(B54,zajic!$B$4:$H$25,7,0),"")</f>
        <v/>
      </c>
      <c r="G54" s="87" t="str">
        <f>IFERROR(VLOOKUP(B54,kopec!$B$26:$G$30,6,0),"")</f>
        <v/>
      </c>
      <c r="H54" s="88" t="str">
        <f>IFERROR(VLOOKUP(B54,bila_hora!$B$23:$G$28,6,0),"")</f>
        <v/>
      </c>
      <c r="I54" s="89" t="str">
        <f>IFERROR(VLOOKUP(B54,bonus!$B$4:$I$6,8,0),"")</f>
        <v/>
      </c>
      <c r="J54" s="106" t="str">
        <f>IFERROR(VLOOKUP(B54,Štramberk!$B$3:$G$22,6,0),"")</f>
        <v/>
      </c>
      <c r="K54" s="90" t="str">
        <f>IFERROR(VLOOKUP(B54,St._Jičín!$B$3:$G$5,6,0),"")</f>
        <v/>
      </c>
      <c r="L54" s="107" t="str">
        <f>IFERROR(VLOOKUP(B54,Rekovice!$B$3:$G$23,6,0),"")</f>
        <v/>
      </c>
      <c r="M54" s="92">
        <f>IFERROR(VLOOKUP(B54,Obora!$B$3:$G$28,6,0),"")</f>
        <v>6</v>
      </c>
      <c r="N54" s="90"/>
      <c r="O54" s="107"/>
      <c r="P54" s="92"/>
      <c r="Q54" s="93">
        <f>SUM(F54:P54)</f>
        <v>6</v>
      </c>
      <c r="R54" s="94">
        <f>IF(COUNT(F54:H54,J54:P54)&gt;9,SUM(F54:P54)-MIN(SMALL(F54:H54,1),SMALL(J54:P54,1)),SUM(F54:P54))</f>
        <v>6</v>
      </c>
    </row>
    <row r="55" spans="1:18" x14ac:dyDescent="0.25">
      <c r="A55" s="96">
        <f>RANK(R55,$R:$R)</f>
        <v>54</v>
      </c>
      <c r="B55" s="83" t="s">
        <v>504</v>
      </c>
      <c r="C55" s="84" t="str">
        <f>D55&amp;", "&amp;E55</f>
        <v>1989, Herbalife</v>
      </c>
      <c r="D55" s="85">
        <f>VLOOKUP(B55,Data!$A:$C,2,0)</f>
        <v>1989</v>
      </c>
      <c r="E55" s="85" t="str">
        <f>VLOOKUP(B55,Data!$A:$C,3,0)</f>
        <v>Herbalife</v>
      </c>
      <c r="F55" s="86" t="str">
        <f>IFERROR(VLOOKUP(B55,zajic!$B$4:$H$25,7,0),"")</f>
        <v/>
      </c>
      <c r="G55" s="87" t="str">
        <f>IFERROR(VLOOKUP(B55,kopec!$B$26:$G$30,6,0),"")</f>
        <v/>
      </c>
      <c r="H55" s="88" t="str">
        <f>IFERROR(VLOOKUP(B55,bila_hora!$B$23:$G$28,6,0),"")</f>
        <v/>
      </c>
      <c r="I55" s="89" t="str">
        <f>IFERROR(VLOOKUP(B55,bonus!$B$4:$I$6,8,0),"")</f>
        <v/>
      </c>
      <c r="J55" s="106" t="str">
        <f>IFERROR(VLOOKUP(B55,Štramberk!$B$3:$G$22,6,0),"")</f>
        <v/>
      </c>
      <c r="K55" s="90" t="str">
        <f>IFERROR(VLOOKUP(B55,St._Jičín!$B$3:$G$5,6,0),"")</f>
        <v/>
      </c>
      <c r="L55" s="107">
        <f>IFERROR(VLOOKUP(B55,Rekovice!$B$3:$G$23,6,0),"")</f>
        <v>5</v>
      </c>
      <c r="M55" s="92" t="str">
        <f>IFERROR(VLOOKUP(B55,Obora!$B$3:$G$28,6,0),"")</f>
        <v/>
      </c>
      <c r="N55" s="90"/>
      <c r="O55" s="107"/>
      <c r="P55" s="92"/>
      <c r="Q55" s="93">
        <f>SUM(F55:P55)</f>
        <v>5</v>
      </c>
      <c r="R55" s="94">
        <f>IF(COUNT(F55:H55,J55:P55)&gt;9,SUM(F55:P55)-MIN(SMALL(F55:H55,1),SMALL(J55:P55,1)),SUM(F55:P55))</f>
        <v>5</v>
      </c>
    </row>
    <row r="56" spans="1:18" x14ac:dyDescent="0.25">
      <c r="A56" s="96">
        <f>RANK(R56,$R:$R)</f>
        <v>54</v>
      </c>
      <c r="B56" s="83" t="s">
        <v>582</v>
      </c>
      <c r="C56" s="84" t="str">
        <f>D56&amp;", "&amp;E56</f>
        <v>1973, Pneu Janda Ostrava</v>
      </c>
      <c r="D56" s="85">
        <f>VLOOKUP(B56,Data!$A:$C,2,0)</f>
        <v>1973</v>
      </c>
      <c r="E56" s="85" t="str">
        <f>VLOOKUP(B56,Data!$A:$C,3,0)</f>
        <v>Pneu Janda Ostrava</v>
      </c>
      <c r="F56" s="86" t="str">
        <f>IFERROR(VLOOKUP(B56,zajic!$B$4:$H$25,7,0),"")</f>
        <v/>
      </c>
      <c r="G56" s="87" t="str">
        <f>IFERROR(VLOOKUP(B56,kopec!$B$26:$G$30,6,0),"")</f>
        <v/>
      </c>
      <c r="H56" s="88" t="str">
        <f>IFERROR(VLOOKUP(B56,bila_hora!$B$23:$G$28,6,0),"")</f>
        <v/>
      </c>
      <c r="I56" s="89" t="str">
        <f>IFERROR(VLOOKUP(B56,bonus!$B$4:$I$6,8,0),"")</f>
        <v/>
      </c>
      <c r="J56" s="106" t="str">
        <f>IFERROR(VLOOKUP(B56,Štramberk!$B$3:$G$22,6,0),"")</f>
        <v/>
      </c>
      <c r="K56" s="90" t="str">
        <f>IFERROR(VLOOKUP(B56,St._Jičín!$B$3:$G$5,6,0),"")</f>
        <v/>
      </c>
      <c r="L56" s="107" t="str">
        <f>IFERROR(VLOOKUP(B56,Rekovice!$B$3:$G$23,6,0),"")</f>
        <v/>
      </c>
      <c r="M56" s="92">
        <f>IFERROR(VLOOKUP(B56,Obora!$B$3:$G$28,6,0),"")</f>
        <v>5</v>
      </c>
      <c r="N56" s="90"/>
      <c r="O56" s="107"/>
      <c r="P56" s="92"/>
      <c r="Q56" s="93">
        <f>SUM(F56:P56)</f>
        <v>5</v>
      </c>
      <c r="R56" s="94">
        <f>IF(COUNT(F56:H56,J56:P56)&gt;9,SUM(F56:P56)-MIN(SMALL(F56:H56,1),SMALL(J56:P56,1)),SUM(F56:P56))</f>
        <v>5</v>
      </c>
    </row>
    <row r="57" spans="1:18" x14ac:dyDescent="0.25">
      <c r="A57" s="96">
        <f>RANK(R57,$R:$R)</f>
        <v>56</v>
      </c>
      <c r="B57" s="83" t="s">
        <v>508</v>
      </c>
      <c r="C57" s="84" t="str">
        <f>D57&amp;", "&amp;E57</f>
        <v>1976, Centrum RADOSTI</v>
      </c>
      <c r="D57" s="85">
        <f>VLOOKUP(B57,Data!$A:$C,2,0)</f>
        <v>1976</v>
      </c>
      <c r="E57" s="85" t="str">
        <f>VLOOKUP(B57,Data!$A:$C,3,0)</f>
        <v>Centrum RADOSTI</v>
      </c>
      <c r="F57" s="86" t="str">
        <f>IFERROR(VLOOKUP(B57,zajic!$B$4:$H$25,7,0),"")</f>
        <v/>
      </c>
      <c r="G57" s="87" t="str">
        <f>IFERROR(VLOOKUP(B57,kopec!$B$26:$G$30,6,0),"")</f>
        <v/>
      </c>
      <c r="H57" s="88" t="str">
        <f>IFERROR(VLOOKUP(B57,bila_hora!$B$23:$G$28,6,0),"")</f>
        <v/>
      </c>
      <c r="I57" s="89" t="str">
        <f>IFERROR(VLOOKUP(B57,bonus!$B$4:$I$6,8,0),"")</f>
        <v/>
      </c>
      <c r="J57" s="106" t="str">
        <f>IFERROR(VLOOKUP(B57,Štramberk!$B$3:$G$22,6,0),"")</f>
        <v/>
      </c>
      <c r="K57" s="90" t="str">
        <f>IFERROR(VLOOKUP(B57,St._Jičín!$B$3:$G$5,6,0),"")</f>
        <v/>
      </c>
      <c r="L57" s="107">
        <f>IFERROR(VLOOKUP(B57,Rekovice!$B$3:$G$23,6,0),"")</f>
        <v>4</v>
      </c>
      <c r="M57" s="92" t="str">
        <f>IFERROR(VLOOKUP(B57,Obora!$B$3:$G$28,6,0),"")</f>
        <v/>
      </c>
      <c r="N57" s="90"/>
      <c r="O57" s="107"/>
      <c r="P57" s="92"/>
      <c r="Q57" s="93">
        <f>SUM(F57:P57)</f>
        <v>4</v>
      </c>
      <c r="R57" s="94">
        <f>IF(COUNT(F57:H57,J57:P57)&gt;9,SUM(F57:P57)-MIN(SMALL(F57:H57,1),SMALL(J57:P57,1)),SUM(F57:P57))</f>
        <v>4</v>
      </c>
    </row>
    <row r="58" spans="1:18" x14ac:dyDescent="0.25">
      <c r="A58" s="96">
        <f>RANK(R58,$R:$R)</f>
        <v>56</v>
      </c>
      <c r="B58" s="83" t="s">
        <v>147</v>
      </c>
      <c r="C58" s="84" t="str">
        <f>D58&amp;", "&amp;E58</f>
        <v>1979, Pepa Team FM</v>
      </c>
      <c r="D58" s="85">
        <f>VLOOKUP(B58,Data!$A:$C,2,0)</f>
        <v>1979</v>
      </c>
      <c r="E58" s="85" t="str">
        <f>VLOOKUP(B58,Data!$A:$C,3,0)</f>
        <v>Pepa Team FM</v>
      </c>
      <c r="F58" s="86">
        <f>IFERROR(VLOOKUP(B58,zajic!$B$4:$H$25,7,0),"")</f>
        <v>1</v>
      </c>
      <c r="G58" s="87" t="str">
        <f>IFERROR(VLOOKUP(B58,kopec!$B$26:$G$30,6,0),"")</f>
        <v/>
      </c>
      <c r="H58" s="88" t="str">
        <f>IFERROR(VLOOKUP(B58,bila_hora!$B$23:$G$28,6,0),"")</f>
        <v/>
      </c>
      <c r="I58" s="89" t="str">
        <f>IFERROR(VLOOKUP(B58,bonus!$B$4:$I$6,8,0),"")</f>
        <v/>
      </c>
      <c r="J58" s="106" t="str">
        <f>IFERROR(VLOOKUP(B58,Štramberk!$B$3:$G$22,6,0),"")</f>
        <v/>
      </c>
      <c r="K58" s="90" t="str">
        <f>IFERROR(VLOOKUP(B58,St._Jičín!$B$3:$G$5,6,0),"")</f>
        <v/>
      </c>
      <c r="L58" s="107" t="str">
        <f>IFERROR(VLOOKUP(B58,Rekovice!$B$3:$G$23,6,0),"")</f>
        <v/>
      </c>
      <c r="M58" s="92">
        <f>IFERROR(VLOOKUP(B58,Obora!$B$3:$G$28,6,0),"")</f>
        <v>3</v>
      </c>
      <c r="N58" s="90"/>
      <c r="O58" s="107"/>
      <c r="P58" s="92"/>
      <c r="Q58" s="93">
        <f>SUM(F58:P58)</f>
        <v>4</v>
      </c>
      <c r="R58" s="94">
        <f>IF(COUNT(F58:H58,J58:P58)&gt;9,SUM(F58:P58)-MIN(SMALL(F58:H58,1),SMALL(J58:P58,1)),SUM(F58:P58))</f>
        <v>4</v>
      </c>
    </row>
    <row r="59" spans="1:18" x14ac:dyDescent="0.25">
      <c r="A59" s="96">
        <f>RANK(R59,$R:$R)</f>
        <v>56</v>
      </c>
      <c r="B59" s="83" t="s">
        <v>217</v>
      </c>
      <c r="C59" s="84" t="str">
        <f>D59&amp;", "&amp;E59</f>
        <v>1989, Javorník</v>
      </c>
      <c r="D59" s="85">
        <f>VLOOKUP(B59,Data!$A:$C,2,0)</f>
        <v>1989</v>
      </c>
      <c r="E59" s="85" t="str">
        <f>VLOOKUP(B59,Data!$A:$C,3,0)</f>
        <v>Javorník</v>
      </c>
      <c r="F59" s="86" t="str">
        <f>IFERROR(VLOOKUP(B59,zajic!$B$4:$H$25,7,0),"")</f>
        <v/>
      </c>
      <c r="G59" s="87" t="str">
        <f>IFERROR(VLOOKUP(B59,kopec!$B$26:$G$30,6,0),"")</f>
        <v/>
      </c>
      <c r="H59" s="88" t="str">
        <f>IFERROR(VLOOKUP(B59,bila_hora!$B$23:$G$28,6,0),"")</f>
        <v/>
      </c>
      <c r="I59" s="89" t="str">
        <f>IFERROR(VLOOKUP(B59,bonus!$B$4:$I$6,8,0),"")</f>
        <v/>
      </c>
      <c r="J59" s="106">
        <f>IFERROR(VLOOKUP(B59,Štramberk!$B$3:$G$22,6,0),"")</f>
        <v>4</v>
      </c>
      <c r="K59" s="90" t="str">
        <f>IFERROR(VLOOKUP(B59,St._Jičín!$B$3:$G$5,6,0),"")</f>
        <v/>
      </c>
      <c r="L59" s="107" t="str">
        <f>IFERROR(VLOOKUP(B59,Rekovice!$B$3:$G$23,6,0),"")</f>
        <v/>
      </c>
      <c r="M59" s="92" t="str">
        <f>IFERROR(VLOOKUP(B59,Obora!$B$3:$G$28,6,0),"")</f>
        <v/>
      </c>
      <c r="N59" s="90"/>
      <c r="O59" s="107"/>
      <c r="P59" s="92"/>
      <c r="Q59" s="93">
        <f>SUM(F59:P59)</f>
        <v>4</v>
      </c>
      <c r="R59" s="94">
        <f>IF(COUNT(F59:H59,J59:P59)&gt;9,SUM(F59:P59)-MIN(SMALL(F59:H59,1),SMALL(J59:P59,1)),SUM(F59:P59))</f>
        <v>4</v>
      </c>
    </row>
    <row r="60" spans="1:18" x14ac:dyDescent="0.25">
      <c r="A60" s="96">
        <f>RANK(R60,$R:$R)</f>
        <v>56</v>
      </c>
      <c r="B60" s="83" t="s">
        <v>584</v>
      </c>
      <c r="C60" s="84" t="str">
        <f>D60&amp;", "&amp;E60</f>
        <v>1994, SK Březnice</v>
      </c>
      <c r="D60" s="85">
        <f>VLOOKUP(B60,Data!$A:$C,2,0)</f>
        <v>1994</v>
      </c>
      <c r="E60" s="85" t="str">
        <f>VLOOKUP(B60,Data!$A:$C,3,0)</f>
        <v>SK Březnice</v>
      </c>
      <c r="F60" s="86" t="str">
        <f>IFERROR(VLOOKUP(B60,zajic!$B$4:$H$25,7,0),"")</f>
        <v/>
      </c>
      <c r="G60" s="87" t="str">
        <f>IFERROR(VLOOKUP(B60,kopec!$B$26:$G$30,6,0),"")</f>
        <v/>
      </c>
      <c r="H60" s="88" t="str">
        <f>IFERROR(VLOOKUP(B60,bila_hora!$B$23:$G$28,6,0),"")</f>
        <v/>
      </c>
      <c r="I60" s="89" t="str">
        <f>IFERROR(VLOOKUP(B60,bonus!$B$4:$I$6,8,0),"")</f>
        <v/>
      </c>
      <c r="J60" s="106" t="str">
        <f>IFERROR(VLOOKUP(B60,Štramberk!$B$3:$G$22,6,0),"")</f>
        <v/>
      </c>
      <c r="K60" s="90" t="str">
        <f>IFERROR(VLOOKUP(B60,St._Jičín!$B$3:$G$5,6,0),"")</f>
        <v/>
      </c>
      <c r="L60" s="107" t="str">
        <f>IFERROR(VLOOKUP(B60,Rekovice!$B$3:$G$23,6,0),"")</f>
        <v/>
      </c>
      <c r="M60" s="92">
        <f>IFERROR(VLOOKUP(B60,Obora!$B$3:$G$28,6,0),"")</f>
        <v>4</v>
      </c>
      <c r="N60" s="90"/>
      <c r="O60" s="107"/>
      <c r="P60" s="92"/>
      <c r="Q60" s="93">
        <f>SUM(F60:P60)</f>
        <v>4</v>
      </c>
      <c r="R60" s="94">
        <f>IF(COUNT(F60:H60,J60:P60)&gt;9,SUM(F60:P60)-MIN(SMALL(F60:H60,1),SMALL(J60:P60,1)),SUM(F60:P60))</f>
        <v>4</v>
      </c>
    </row>
    <row r="61" spans="1:18" x14ac:dyDescent="0.25">
      <c r="A61" s="96">
        <f>RANK(R61,$R:$R)</f>
        <v>60</v>
      </c>
      <c r="B61" s="83" t="s">
        <v>219</v>
      </c>
      <c r="C61" s="84" t="str">
        <f>D61&amp;", "&amp;E61</f>
        <v>1989, Frýdlant nad Ostravicí</v>
      </c>
      <c r="D61" s="85">
        <f>VLOOKUP(B61,Data!$A:$C,2,0)</f>
        <v>1989</v>
      </c>
      <c r="E61" s="85" t="str">
        <f>VLOOKUP(B61,Data!$A:$C,3,0)</f>
        <v>Frýdlant nad Ostravicí</v>
      </c>
      <c r="F61" s="86" t="str">
        <f>IFERROR(VLOOKUP(B61,zajic!$B$4:$H$25,7,0),"")</f>
        <v/>
      </c>
      <c r="G61" s="87" t="str">
        <f>IFERROR(VLOOKUP(B61,kopec!$B$26:$G$30,6,0),"")</f>
        <v/>
      </c>
      <c r="H61" s="88" t="str">
        <f>IFERROR(VLOOKUP(B61,bila_hora!$B$23:$G$28,6,0),"")</f>
        <v/>
      </c>
      <c r="I61" s="89" t="str">
        <f>IFERROR(VLOOKUP(B61,bonus!$B$4:$I$6,8,0),"")</f>
        <v/>
      </c>
      <c r="J61" s="106">
        <f>IFERROR(VLOOKUP(B61,Štramberk!$B$3:$G$22,6,0),"")</f>
        <v>3</v>
      </c>
      <c r="K61" s="90" t="str">
        <f>IFERROR(VLOOKUP(B61,St._Jičín!$B$3:$G$5,6,0),"")</f>
        <v/>
      </c>
      <c r="L61" s="107" t="str">
        <f>IFERROR(VLOOKUP(B61,Rekovice!$B$3:$G$23,6,0),"")</f>
        <v/>
      </c>
      <c r="M61" s="92" t="str">
        <f>IFERROR(VLOOKUP(B61,Obora!$B$3:$G$28,6,0),"")</f>
        <v/>
      </c>
      <c r="N61" s="90"/>
      <c r="O61" s="107"/>
      <c r="P61" s="92"/>
      <c r="Q61" s="93">
        <f>SUM(F61:P61)</f>
        <v>3</v>
      </c>
      <c r="R61" s="94">
        <f>IF(COUNT(F61:H61,J61:P61)&gt;9,SUM(F61:P61)-MIN(SMALL(F61:H61,1),SMALL(J61:P61,1)),SUM(F61:P61))</f>
        <v>3</v>
      </c>
    </row>
    <row r="62" spans="1:18" x14ac:dyDescent="0.25">
      <c r="A62" s="96">
        <f>RANK(R62,$R:$R)</f>
        <v>60</v>
      </c>
      <c r="B62" s="83" t="s">
        <v>515</v>
      </c>
      <c r="C62" s="84" t="str">
        <f>D62&amp;", "&amp;E62</f>
        <v>1982, Sautron Frenštát p/R</v>
      </c>
      <c r="D62" s="85">
        <f>VLOOKUP(B62,Data!$A:$C,2,0)</f>
        <v>1982</v>
      </c>
      <c r="E62" s="85" t="str">
        <f>VLOOKUP(B62,Data!$A:$C,3,0)</f>
        <v>Sautron Frenštát p/R</v>
      </c>
      <c r="F62" s="86" t="str">
        <f>IFERROR(VLOOKUP(B62,zajic!$B$4:$H$25,7,0),"")</f>
        <v/>
      </c>
      <c r="G62" s="87" t="str">
        <f>IFERROR(VLOOKUP(B62,kopec!$B$26:$G$30,6,0),"")</f>
        <v/>
      </c>
      <c r="H62" s="88" t="str">
        <f>IFERROR(VLOOKUP(B62,bila_hora!$B$23:$G$28,6,0),"")</f>
        <v/>
      </c>
      <c r="I62" s="89" t="str">
        <f>IFERROR(VLOOKUP(B62,bonus!$B$4:$I$6,8,0),"")</f>
        <v/>
      </c>
      <c r="J62" s="106" t="str">
        <f>IFERROR(VLOOKUP(B62,Štramberk!$B$3:$G$22,6,0),"")</f>
        <v/>
      </c>
      <c r="K62" s="90" t="str">
        <f>IFERROR(VLOOKUP(B62,St._Jičín!$B$3:$G$5,6,0),"")</f>
        <v/>
      </c>
      <c r="L62" s="107">
        <f>IFERROR(VLOOKUP(B62,Rekovice!$B$3:$G$23,6,0),"")</f>
        <v>3</v>
      </c>
      <c r="M62" s="92" t="str">
        <f>IFERROR(VLOOKUP(B62,Obora!$B$3:$G$28,6,0),"")</f>
        <v/>
      </c>
      <c r="N62" s="90"/>
      <c r="O62" s="107"/>
      <c r="P62" s="92"/>
      <c r="Q62" s="93">
        <f>SUM(F62:P62)</f>
        <v>3</v>
      </c>
      <c r="R62" s="94">
        <f>IF(COUNT(F62:H62,J62:P62)&gt;9,SUM(F62:P62)-MIN(SMALL(F62:H62,1),SMALL(J62:P62,1)),SUM(F62:P62))</f>
        <v>3</v>
      </c>
    </row>
    <row r="63" spans="1:18" x14ac:dyDescent="0.25">
      <c r="A63" s="96">
        <f>RANK(R63,$R:$R)</f>
        <v>60</v>
      </c>
      <c r="B63" s="83" t="s">
        <v>146</v>
      </c>
      <c r="C63" s="84" t="str">
        <f>D63&amp;", "&amp;E63</f>
        <v>1984, HO Baník Karviná</v>
      </c>
      <c r="D63" s="85">
        <f>VLOOKUP(B63,Data!$A:$C,2,0)</f>
        <v>1984</v>
      </c>
      <c r="E63" s="85" t="str">
        <f>VLOOKUP(B63,Data!$A:$C,3,0)</f>
        <v>HO Baník Karviná</v>
      </c>
      <c r="F63" s="86">
        <f>IFERROR(VLOOKUP(B63,zajic!$B$4:$H$25,7,0),"")</f>
        <v>3</v>
      </c>
      <c r="G63" s="87" t="str">
        <f>IFERROR(VLOOKUP(B63,kopec!$B$26:$G$30,6,0),"")</f>
        <v/>
      </c>
      <c r="H63" s="88" t="str">
        <f>IFERROR(VLOOKUP(B63,bila_hora!$B$23:$G$28,6,0),"")</f>
        <v/>
      </c>
      <c r="I63" s="89" t="str">
        <f>IFERROR(VLOOKUP(B63,bonus!$B$4:$I$6,8,0),"")</f>
        <v/>
      </c>
      <c r="J63" s="106" t="str">
        <f>IFERROR(VLOOKUP(B63,Štramberk!$B$3:$G$22,6,0),"")</f>
        <v/>
      </c>
      <c r="K63" s="90" t="str">
        <f>IFERROR(VLOOKUP(B63,St._Jičín!$B$3:$G$5,6,0),"")</f>
        <v/>
      </c>
      <c r="L63" s="107" t="str">
        <f>IFERROR(VLOOKUP(B63,Rekovice!$B$3:$G$23,6,0),"")</f>
        <v/>
      </c>
      <c r="M63" s="92" t="str">
        <f>IFERROR(VLOOKUP(B63,Obora!$B$3:$G$28,6,0),"")</f>
        <v/>
      </c>
      <c r="N63" s="90"/>
      <c r="O63" s="107"/>
      <c r="P63" s="92"/>
      <c r="Q63" s="93">
        <f>SUM(F63:P63)</f>
        <v>3</v>
      </c>
      <c r="R63" s="94">
        <f>IF(COUNT(F63:H63,J63:P63)&gt;9,SUM(F63:P63)-MIN(SMALL(F63:H63,1),SMALL(J63:P63,1)),SUM(F63:P63))</f>
        <v>3</v>
      </c>
    </row>
    <row r="64" spans="1:18" x14ac:dyDescent="0.25">
      <c r="A64" s="96">
        <f>RANK(R64,$R:$R)</f>
        <v>63</v>
      </c>
      <c r="B64" s="83" t="s">
        <v>221</v>
      </c>
      <c r="C64" s="84" t="str">
        <f>D64&amp;", "&amp;E64</f>
        <v>1978, Johnnys Team</v>
      </c>
      <c r="D64" s="85">
        <f>VLOOKUP(B64,Data!$A:$C,2,0)</f>
        <v>1978</v>
      </c>
      <c r="E64" s="85" t="str">
        <f>VLOOKUP(B64,Data!$A:$C,3,0)</f>
        <v>Johnnys Team</v>
      </c>
      <c r="F64" s="86" t="str">
        <f>IFERROR(VLOOKUP(B64,zajic!$B$4:$H$25,7,0),"")</f>
        <v/>
      </c>
      <c r="G64" s="87" t="str">
        <f>IFERROR(VLOOKUP(B64,kopec!$B$26:$G$30,6,0),"")</f>
        <v/>
      </c>
      <c r="H64" s="88" t="str">
        <f>IFERROR(VLOOKUP(B64,bila_hora!$B$23:$G$28,6,0),"")</f>
        <v/>
      </c>
      <c r="I64" s="89" t="str">
        <f>IFERROR(VLOOKUP(B64,bonus!$B$4:$I$6,8,0),"")</f>
        <v/>
      </c>
      <c r="J64" s="106">
        <f>IFERROR(VLOOKUP(B64,Štramberk!$B$3:$G$22,6,0),"")</f>
        <v>2</v>
      </c>
      <c r="K64" s="90" t="str">
        <f>IFERROR(VLOOKUP(B64,St._Jičín!$B$3:$G$5,6,0),"")</f>
        <v/>
      </c>
      <c r="L64" s="107" t="str">
        <f>IFERROR(VLOOKUP(B64,Rekovice!$B$3:$G$23,6,0),"")</f>
        <v/>
      </c>
      <c r="M64" s="92" t="str">
        <f>IFERROR(VLOOKUP(B64,Obora!$B$3:$G$28,6,0),"")</f>
        <v/>
      </c>
      <c r="N64" s="90"/>
      <c r="O64" s="107"/>
      <c r="P64" s="92"/>
      <c r="Q64" s="93">
        <f>SUM(F64:P64)</f>
        <v>2</v>
      </c>
      <c r="R64" s="94">
        <f>IF(COUNT(F64:H64,J64:P64)&gt;9,SUM(F64:P64)-MIN(SMALL(F64:H64,1),SMALL(J64:P64,1)),SUM(F64:P64))</f>
        <v>2</v>
      </c>
    </row>
    <row r="65" spans="1:18" x14ac:dyDescent="0.25">
      <c r="A65" s="96">
        <f>RANK(R65,$R:$R)</f>
        <v>63</v>
      </c>
      <c r="B65" s="83" t="s">
        <v>523</v>
      </c>
      <c r="C65" s="84" t="str">
        <f>D65&amp;", "&amp;E65</f>
        <v>1982, Centrum RADOSTI</v>
      </c>
      <c r="D65" s="85">
        <f>VLOOKUP(B65,Data!$A:$C,2,0)</f>
        <v>1982</v>
      </c>
      <c r="E65" s="85" t="str">
        <f>VLOOKUP(B65,Data!$A:$C,3,0)</f>
        <v>Centrum RADOSTI</v>
      </c>
      <c r="F65" s="86" t="str">
        <f>IFERROR(VLOOKUP(B65,zajic!$B$4:$H$25,7,0),"")</f>
        <v/>
      </c>
      <c r="G65" s="87" t="str">
        <f>IFERROR(VLOOKUP(B65,kopec!$B$26:$G$30,6,0),"")</f>
        <v/>
      </c>
      <c r="H65" s="88" t="str">
        <f>IFERROR(VLOOKUP(B65,bila_hora!$B$23:$G$28,6,0),"")</f>
        <v/>
      </c>
      <c r="I65" s="89" t="str">
        <f>IFERROR(VLOOKUP(B65,bonus!$B$4:$I$6,8,0),"")</f>
        <v/>
      </c>
      <c r="J65" s="106" t="str">
        <f>IFERROR(VLOOKUP(B65,Štramberk!$B$3:$G$22,6,0),"")</f>
        <v/>
      </c>
      <c r="K65" s="90" t="str">
        <f>IFERROR(VLOOKUP(B65,St._Jičín!$B$3:$G$5,6,0),"")</f>
        <v/>
      </c>
      <c r="L65" s="107">
        <f>IFERROR(VLOOKUP(B65,Rekovice!$B$3:$G$23,6,0),"")</f>
        <v>2</v>
      </c>
      <c r="M65" s="92" t="str">
        <f>IFERROR(VLOOKUP(B65,Obora!$B$3:$G$28,6,0),"")</f>
        <v/>
      </c>
      <c r="N65" s="90"/>
      <c r="O65" s="107"/>
      <c r="P65" s="92"/>
      <c r="Q65" s="93">
        <f>SUM(F65:P65)</f>
        <v>2</v>
      </c>
      <c r="R65" s="94">
        <f>IF(COUNT(F65:H65,J65:P65)&gt;9,SUM(F65:P65)-MIN(SMALL(F65:H65,1),SMALL(J65:P65,1)),SUM(F65:P65))</f>
        <v>2</v>
      </c>
    </row>
    <row r="66" spans="1:18" x14ac:dyDescent="0.25">
      <c r="A66" s="96">
        <f>RANK(R66,$R:$R)</f>
        <v>63</v>
      </c>
      <c r="B66" s="83" t="s">
        <v>587</v>
      </c>
      <c r="C66" s="84" t="str">
        <f>D66&amp;", "&amp;E66</f>
        <v>1998, Sokol Frenštát p. R.</v>
      </c>
      <c r="D66" s="85">
        <f>VLOOKUP(B66,Data!$A:$C,2,0)</f>
        <v>1998</v>
      </c>
      <c r="E66" s="85" t="str">
        <f>VLOOKUP(B66,Data!$A:$C,3,0)</f>
        <v>Sokol Frenštát p. R.</v>
      </c>
      <c r="F66" s="86" t="str">
        <f>IFERROR(VLOOKUP(B66,zajic!$B$4:$H$25,7,0),"")</f>
        <v/>
      </c>
      <c r="G66" s="87" t="str">
        <f>IFERROR(VLOOKUP(B66,kopec!$B$26:$G$30,6,0),"")</f>
        <v/>
      </c>
      <c r="H66" s="88" t="str">
        <f>IFERROR(VLOOKUP(B66,bila_hora!$B$23:$G$28,6,0),"")</f>
        <v/>
      </c>
      <c r="I66" s="89" t="str">
        <f>IFERROR(VLOOKUP(B66,bonus!$B$4:$I$6,8,0),"")</f>
        <v/>
      </c>
      <c r="J66" s="106" t="str">
        <f>IFERROR(VLOOKUP(B66,Štramberk!$B$3:$G$22,6,0),"")</f>
        <v/>
      </c>
      <c r="K66" s="90" t="str">
        <f>IFERROR(VLOOKUP(B66,St._Jičín!$B$3:$G$5,6,0),"")</f>
        <v/>
      </c>
      <c r="L66" s="107" t="str">
        <f>IFERROR(VLOOKUP(B66,Rekovice!$B$3:$G$23,6,0),"")</f>
        <v/>
      </c>
      <c r="M66" s="92">
        <f>IFERROR(VLOOKUP(B66,Obora!$B$3:$G$28,6,0),"")</f>
        <v>2</v>
      </c>
      <c r="N66" s="90"/>
      <c r="O66" s="107"/>
      <c r="P66" s="92"/>
      <c r="Q66" s="93">
        <f>SUM(F66:P66)</f>
        <v>2</v>
      </c>
      <c r="R66" s="94">
        <f>IF(COUNT(F66:H66,J66:P66)&gt;9,SUM(F66:P66)-MIN(SMALL(F66:H66,1),SMALL(J66:P66,1)),SUM(F66:P66))</f>
        <v>2</v>
      </c>
    </row>
    <row r="67" spans="1:18" x14ac:dyDescent="0.25">
      <c r="A67" s="96">
        <f>RANK(R67,$R:$R)</f>
        <v>66</v>
      </c>
      <c r="B67" s="83" t="s">
        <v>524</v>
      </c>
      <c r="C67" s="84" t="str">
        <f>D67&amp;", "&amp;E67</f>
        <v>1985, Sokol Bohdalov</v>
      </c>
      <c r="D67" s="85">
        <f>VLOOKUP(B67,Data!$A:$C,2,0)</f>
        <v>1985</v>
      </c>
      <c r="E67" s="85" t="str">
        <f>VLOOKUP(B67,Data!$A:$C,3,0)</f>
        <v>Sokol Bohdalov</v>
      </c>
      <c r="F67" s="86" t="str">
        <f>IFERROR(VLOOKUP(B67,zajic!$B$4:$H$25,7,0),"")</f>
        <v/>
      </c>
      <c r="G67" s="87" t="str">
        <f>IFERROR(VLOOKUP(B67,kopec!$B$26:$G$30,6,0),"")</f>
        <v/>
      </c>
      <c r="H67" s="88" t="str">
        <f>IFERROR(VLOOKUP(B67,bila_hora!$B$23:$G$28,6,0),"")</f>
        <v/>
      </c>
      <c r="I67" s="89" t="str">
        <f>IFERROR(VLOOKUP(B67,bonus!$B$4:$I$6,8,0),"")</f>
        <v/>
      </c>
      <c r="J67" s="106" t="str">
        <f>IFERROR(VLOOKUP(B67,Štramberk!$B$3:$G$22,6,0),"")</f>
        <v/>
      </c>
      <c r="K67" s="90" t="str">
        <f>IFERROR(VLOOKUP(B67,St._Jičín!$B$3:$G$5,6,0),"")</f>
        <v/>
      </c>
      <c r="L67" s="107">
        <f>IFERROR(VLOOKUP(B67,Rekovice!$B$3:$G$23,6,0),"")</f>
        <v>1</v>
      </c>
      <c r="M67" s="92" t="str">
        <f>IFERROR(VLOOKUP(B67,Obora!$B$3:$G$28,6,0),"")</f>
        <v/>
      </c>
      <c r="N67" s="90"/>
      <c r="O67" s="107"/>
      <c r="P67" s="92"/>
      <c r="Q67" s="93">
        <f>SUM(F67:P67)</f>
        <v>1</v>
      </c>
      <c r="R67" s="94">
        <f>IF(COUNT(F67:H67,J67:P67)&gt;9,SUM(F67:P67)-MIN(SMALL(F67:H67,1),SMALL(J67:P67,1)),SUM(F67:P67))</f>
        <v>1</v>
      </c>
    </row>
    <row r="68" spans="1:18" x14ac:dyDescent="0.25">
      <c r="A68" s="96">
        <f>RANK(R68,$R:$R)</f>
        <v>66</v>
      </c>
      <c r="B68" s="83" t="s">
        <v>223</v>
      </c>
      <c r="C68" s="84" t="str">
        <f>D68&amp;", "&amp;E68</f>
        <v>1974, TJ Velké Těšany</v>
      </c>
      <c r="D68" s="85">
        <f>VLOOKUP(B68,Data!$A:$C,2,0)</f>
        <v>1974</v>
      </c>
      <c r="E68" s="85" t="str">
        <f>VLOOKUP(B68,Data!$A:$C,3,0)</f>
        <v>TJ Velké Těšany</v>
      </c>
      <c r="F68" s="86" t="str">
        <f>IFERROR(VLOOKUP(B68,zajic!$B$4:$H$25,7,0),"")</f>
        <v/>
      </c>
      <c r="G68" s="87" t="str">
        <f>IFERROR(VLOOKUP(B68,kopec!$B$26:$G$30,6,0),"")</f>
        <v/>
      </c>
      <c r="H68" s="88" t="str">
        <f>IFERROR(VLOOKUP(B68,bila_hora!$B$23:$G$28,6,0),"")</f>
        <v/>
      </c>
      <c r="I68" s="89" t="str">
        <f>IFERROR(VLOOKUP(B68,bonus!$B$4:$I$6,8,0),"")</f>
        <v/>
      </c>
      <c r="J68" s="106">
        <f>IFERROR(VLOOKUP(B68,Štramberk!$B$3:$G$22,6,0),"")</f>
        <v>1</v>
      </c>
      <c r="K68" s="90" t="str">
        <f>IFERROR(VLOOKUP(B68,St._Jičín!$B$3:$G$5,6,0),"")</f>
        <v/>
      </c>
      <c r="L68" s="107" t="str">
        <f>IFERROR(VLOOKUP(B68,Rekovice!$B$3:$G$23,6,0),"")</f>
        <v/>
      </c>
      <c r="M68" s="92" t="str">
        <f>IFERROR(VLOOKUP(B68,Obora!$B$3:$G$28,6,0),"")</f>
        <v/>
      </c>
      <c r="N68" s="90"/>
      <c r="O68" s="107"/>
      <c r="P68" s="92"/>
      <c r="Q68" s="93">
        <f>SUM(F68:P68)</f>
        <v>1</v>
      </c>
      <c r="R68" s="94">
        <f>IF(COUNT(F68:H68,J68:P68)&gt;9,SUM(F68:P68)-MIN(SMALL(F68:H68,1),SMALL(J68:P68,1)),SUM(F68:P68))</f>
        <v>1</v>
      </c>
    </row>
    <row r="69" spans="1:18" x14ac:dyDescent="0.25">
      <c r="A69" s="96">
        <f>RANK(R69,$R:$R)</f>
        <v>66</v>
      </c>
      <c r="B69" s="83" t="s">
        <v>589</v>
      </c>
      <c r="C69" s="84" t="str">
        <f>D69&amp;", "&amp;E69</f>
        <v>1996, Sokol Frenštát p. R.</v>
      </c>
      <c r="D69" s="85">
        <f>VLOOKUP(B69,Data!$A:$C,2,0)</f>
        <v>1996</v>
      </c>
      <c r="E69" s="85" t="str">
        <f>VLOOKUP(B69,Data!$A:$C,3,0)</f>
        <v>Sokol Frenštát p. R.</v>
      </c>
      <c r="F69" s="86" t="str">
        <f>IFERROR(VLOOKUP(B69,zajic!$B$4:$H$25,7,0),"")</f>
        <v/>
      </c>
      <c r="G69" s="87" t="str">
        <f>IFERROR(VLOOKUP(B69,kopec!$B$26:$G$30,6,0),"")</f>
        <v/>
      </c>
      <c r="H69" s="88" t="str">
        <f>IFERROR(VLOOKUP(B69,bila_hora!$B$23:$G$28,6,0),"")</f>
        <v/>
      </c>
      <c r="I69" s="89" t="str">
        <f>IFERROR(VLOOKUP(B69,bonus!$B$4:$I$6,8,0),"")</f>
        <v/>
      </c>
      <c r="J69" s="106" t="str">
        <f>IFERROR(VLOOKUP(B69,Štramberk!$B$3:$G$22,6,0),"")</f>
        <v/>
      </c>
      <c r="K69" s="90" t="str">
        <f>IFERROR(VLOOKUP(B69,St._Jičín!$B$3:$G$5,6,0),"")</f>
        <v/>
      </c>
      <c r="L69" s="107" t="str">
        <f>IFERROR(VLOOKUP(B69,Rekovice!$B$3:$G$23,6,0),"")</f>
        <v/>
      </c>
      <c r="M69" s="92">
        <f>IFERROR(VLOOKUP(B69,Obora!$B$3:$G$28,6,0),"")</f>
        <v>1</v>
      </c>
      <c r="N69" s="90"/>
      <c r="O69" s="107"/>
      <c r="P69" s="92"/>
      <c r="Q69" s="93">
        <f>SUM(F69:P69)</f>
        <v>1</v>
      </c>
      <c r="R69" s="94">
        <f>IF(COUNT(F69:H69,J69:P69)&gt;9,SUM(F69:P69)-MIN(SMALL(F69:H69,1),SMALL(J69:P69,1)),SUM(F69:P69))</f>
        <v>1</v>
      </c>
    </row>
    <row r="70" spans="1:18" x14ac:dyDescent="0.25">
      <c r="A70" s="96">
        <f>RANK(R70,$R:$R)</f>
        <v>69</v>
      </c>
      <c r="B70" s="83" t="s">
        <v>526</v>
      </c>
      <c r="C70" s="84" t="str">
        <f>D70&amp;", "&amp;E70</f>
        <v>1978, TJ Sokol Frenštát p/R</v>
      </c>
      <c r="D70" s="85">
        <f>VLOOKUP(B70,Data!$A:$C,2,0)</f>
        <v>1978</v>
      </c>
      <c r="E70" s="85" t="str">
        <f>VLOOKUP(B70,Data!$A:$C,3,0)</f>
        <v>TJ Sokol Frenštát p/R</v>
      </c>
      <c r="F70" s="86" t="str">
        <f>IFERROR(VLOOKUP(B70,zajic!$B$4:$H$25,7,0),"")</f>
        <v/>
      </c>
      <c r="G70" s="87" t="str">
        <f>IFERROR(VLOOKUP(B70,kopec!$B$26:$G$30,6,0),"")</f>
        <v/>
      </c>
      <c r="H70" s="88" t="str">
        <f>IFERROR(VLOOKUP(B70,bila_hora!$B$23:$G$28,6,0),"")</f>
        <v/>
      </c>
      <c r="I70" s="89" t="str">
        <f>IFERROR(VLOOKUP(B70,bonus!$B$4:$I$6,8,0),"")</f>
        <v/>
      </c>
      <c r="J70" s="106" t="str">
        <f>IFERROR(VLOOKUP(B70,Štramberk!$B$3:$G$22,6,0),"")</f>
        <v/>
      </c>
      <c r="K70" s="90" t="str">
        <f>IFERROR(VLOOKUP(B70,St._Jičín!$B$3:$G$5,6,0),"")</f>
        <v/>
      </c>
      <c r="L70" s="107">
        <f>IFERROR(VLOOKUP(B70,Rekovice!$B$3:$G$23,6,0),"")</f>
        <v>0</v>
      </c>
      <c r="M70" s="92" t="str">
        <f>IFERROR(VLOOKUP(B70,Obora!$B$3:$G$28,6,0),"")</f>
        <v/>
      </c>
      <c r="N70" s="90"/>
      <c r="O70" s="107"/>
      <c r="P70" s="92"/>
      <c r="Q70" s="93">
        <f>SUM(F70:P70)</f>
        <v>0</v>
      </c>
      <c r="R70" s="94">
        <f>IF(COUNT(F70:H70,J70:P70)&gt;9,SUM(F70:P70)-MIN(SMALL(F70:H70,1),SMALL(J70:P70,1)),SUM(F70:P70))</f>
        <v>0</v>
      </c>
    </row>
    <row r="71" spans="1:18" x14ac:dyDescent="0.25">
      <c r="A71" s="96">
        <f>RANK(R71,$R:$R)</f>
        <v>69</v>
      </c>
      <c r="B71" s="83" t="s">
        <v>590</v>
      </c>
      <c r="C71" s="84" t="str">
        <f>D71&amp;", "&amp;E71</f>
        <v>1996, Sokol Frenštát p. R.</v>
      </c>
      <c r="D71" s="85">
        <f>VLOOKUP(B71,Data!$A:$C,2,0)</f>
        <v>1996</v>
      </c>
      <c r="E71" s="85" t="str">
        <f>VLOOKUP(B71,Data!$A:$C,3,0)</f>
        <v>Sokol Frenštát p. R.</v>
      </c>
      <c r="F71" s="86" t="str">
        <f>IFERROR(VLOOKUP(B71,zajic!$B$4:$H$25,7,0),"")</f>
        <v/>
      </c>
      <c r="G71" s="87" t="str">
        <f>IFERROR(VLOOKUP(B71,kopec!$B$26:$G$30,6,0),"")</f>
        <v/>
      </c>
      <c r="H71" s="88" t="str">
        <f>IFERROR(VLOOKUP(B71,bila_hora!$B$23:$G$28,6,0),"")</f>
        <v/>
      </c>
      <c r="I71" s="89" t="str">
        <f>IFERROR(VLOOKUP(B71,bonus!$B$4:$I$6,8,0),"")</f>
        <v/>
      </c>
      <c r="J71" s="106" t="str">
        <f>IFERROR(VLOOKUP(B71,Štramberk!$B$3:$G$22,6,0),"")</f>
        <v/>
      </c>
      <c r="K71" s="90" t="str">
        <f>IFERROR(VLOOKUP(B71,St._Jičín!$B$3:$G$5,6,0),"")</f>
        <v/>
      </c>
      <c r="L71" s="107" t="str">
        <f>IFERROR(VLOOKUP(B71,Rekovice!$B$3:$G$23,6,0),"")</f>
        <v/>
      </c>
      <c r="M71" s="92">
        <f>IFERROR(VLOOKUP(B71,Obora!$B$3:$G$28,6,0),"")</f>
        <v>0</v>
      </c>
      <c r="N71" s="90"/>
      <c r="O71" s="107"/>
      <c r="P71" s="92"/>
      <c r="Q71" s="93">
        <f>SUM(F71:P71)</f>
        <v>0</v>
      </c>
      <c r="R71" s="94">
        <f>IF(COUNT(F71:H71,J71:P71)&gt;9,SUM(F71:P71)-MIN(SMALL(F71:H71,1),SMALL(J71:P71,1)),SUM(F71:P71))</f>
        <v>0</v>
      </c>
    </row>
    <row r="72" spans="1:18" x14ac:dyDescent="0.25">
      <c r="A72" s="96">
        <f>RANK(R72,$R:$R)</f>
        <v>69</v>
      </c>
      <c r="B72" s="83" t="s">
        <v>591</v>
      </c>
      <c r="C72" s="84" t="str">
        <f>D72&amp;", "&amp;E72</f>
        <v>1987, Ostrava</v>
      </c>
      <c r="D72" s="85">
        <f>VLOOKUP(B72,Data!$A:$C,2,0)</f>
        <v>1987</v>
      </c>
      <c r="E72" s="85" t="str">
        <f>VLOOKUP(B72,Data!$A:$C,3,0)</f>
        <v>Ostrava</v>
      </c>
      <c r="F72" s="86" t="str">
        <f>IFERROR(VLOOKUP(B72,zajic!$B$4:$H$25,7,0),"")</f>
        <v/>
      </c>
      <c r="G72" s="87" t="str">
        <f>IFERROR(VLOOKUP(B72,kopec!$B$26:$G$30,6,0),"")</f>
        <v/>
      </c>
      <c r="H72" s="88" t="str">
        <f>IFERROR(VLOOKUP(B72,bila_hora!$B$23:$G$28,6,0),"")</f>
        <v/>
      </c>
      <c r="I72" s="89" t="str">
        <f>IFERROR(VLOOKUP(B72,bonus!$B$4:$I$6,8,0),"")</f>
        <v/>
      </c>
      <c r="J72" s="106" t="str">
        <f>IFERROR(VLOOKUP(B72,Štramberk!$B$3:$G$22,6,0),"")</f>
        <v/>
      </c>
      <c r="K72" s="90" t="str">
        <f>IFERROR(VLOOKUP(B72,St._Jičín!$B$3:$G$5,6,0),"")</f>
        <v/>
      </c>
      <c r="L72" s="107" t="str">
        <f>IFERROR(VLOOKUP(B72,Rekovice!$B$3:$G$23,6,0),"")</f>
        <v/>
      </c>
      <c r="M72" s="92">
        <f>IFERROR(VLOOKUP(B72,Obora!$B$3:$G$28,6,0),"")</f>
        <v>0</v>
      </c>
      <c r="N72" s="90"/>
      <c r="O72" s="107"/>
      <c r="P72" s="92"/>
      <c r="Q72" s="93">
        <f>SUM(F72:P72)</f>
        <v>0</v>
      </c>
      <c r="R72" s="94">
        <f>IF(COUNT(F72:H72,J72:P72)&gt;9,SUM(F72:P72)-MIN(SMALL(F72:H72,1),SMALL(J72:P72,1)),SUM(F72:P72))</f>
        <v>0</v>
      </c>
    </row>
    <row r="73" spans="1:18" x14ac:dyDescent="0.25">
      <c r="A73" s="96">
        <f>RANK(R73,$R:$R)</f>
        <v>69</v>
      </c>
      <c r="B73" s="83" t="s">
        <v>592</v>
      </c>
      <c r="C73" s="84" t="str">
        <f>D73&amp;", "&amp;E73</f>
        <v>1974, 1. BK Jablunkov</v>
      </c>
      <c r="D73" s="85">
        <f>VLOOKUP(B73,Data!$A:$C,2,0)</f>
        <v>1974</v>
      </c>
      <c r="E73" s="85" t="str">
        <f>VLOOKUP(B73,Data!$A:$C,3,0)</f>
        <v>1. BK Jablunkov</v>
      </c>
      <c r="F73" s="86" t="str">
        <f>IFERROR(VLOOKUP(B73,zajic!$B$4:$H$25,7,0),"")</f>
        <v/>
      </c>
      <c r="G73" s="87" t="str">
        <f>IFERROR(VLOOKUP(B73,kopec!$B$26:$G$30,6,0),"")</f>
        <v/>
      </c>
      <c r="H73" s="88" t="str">
        <f>IFERROR(VLOOKUP(B73,bila_hora!$B$23:$G$28,6,0),"")</f>
        <v/>
      </c>
      <c r="I73" s="89" t="str">
        <f>IFERROR(VLOOKUP(B73,bonus!$B$4:$I$6,8,0),"")</f>
        <v/>
      </c>
      <c r="J73" s="106" t="str">
        <f>IFERROR(VLOOKUP(B73,Štramberk!$B$3:$G$22,6,0),"")</f>
        <v/>
      </c>
      <c r="K73" s="90" t="str">
        <f>IFERROR(VLOOKUP(B73,St._Jičín!$B$3:$G$5,6,0),"")</f>
        <v/>
      </c>
      <c r="L73" s="107" t="str">
        <f>IFERROR(VLOOKUP(B73,Rekovice!$B$3:$G$23,6,0),"")</f>
        <v/>
      </c>
      <c r="M73" s="92">
        <f>IFERROR(VLOOKUP(B73,Obora!$B$3:$G$28,6,0),"")</f>
        <v>0</v>
      </c>
      <c r="N73" s="90"/>
      <c r="O73" s="107"/>
      <c r="P73" s="92"/>
      <c r="Q73" s="93">
        <f>SUM(F73:P73)</f>
        <v>0</v>
      </c>
      <c r="R73" s="94">
        <f>IF(COUNT(F73:H73,J73:P73)&gt;9,SUM(F73:P73)-MIN(SMALL(F73:H73,1),SMALL(J73:P73,1)),SUM(F73:P73))</f>
        <v>0</v>
      </c>
    </row>
    <row r="74" spans="1:18" x14ac:dyDescent="0.25">
      <c r="A74" s="96">
        <f>RANK(R74,$R:$R)</f>
        <v>69</v>
      </c>
      <c r="B74" s="83" t="s">
        <v>593</v>
      </c>
      <c r="C74" s="84" t="str">
        <f>D74&amp;", "&amp;E74</f>
        <v>1979, Bytom</v>
      </c>
      <c r="D74" s="85">
        <f>VLOOKUP(B74,Data!$A:$C,2,0)</f>
        <v>1979</v>
      </c>
      <c r="E74" s="85" t="str">
        <f>VLOOKUP(B74,Data!$A:$C,3,0)</f>
        <v>Bytom</v>
      </c>
      <c r="F74" s="86" t="str">
        <f>IFERROR(VLOOKUP(B74,zajic!$B$4:$H$25,7,0),"")</f>
        <v/>
      </c>
      <c r="G74" s="87" t="str">
        <f>IFERROR(VLOOKUP(B74,kopec!$B$26:$G$30,6,0),"")</f>
        <v/>
      </c>
      <c r="H74" s="88" t="str">
        <f>IFERROR(VLOOKUP(B74,bila_hora!$B$23:$G$28,6,0),"")</f>
        <v/>
      </c>
      <c r="I74" s="89" t="str">
        <f>IFERROR(VLOOKUP(B74,bonus!$B$4:$I$6,8,0),"")</f>
        <v/>
      </c>
      <c r="J74" s="106" t="str">
        <f>IFERROR(VLOOKUP(B74,Štramberk!$B$3:$G$22,6,0),"")</f>
        <v/>
      </c>
      <c r="K74" s="90" t="str">
        <f>IFERROR(VLOOKUP(B74,St._Jičín!$B$3:$G$5,6,0),"")</f>
        <v/>
      </c>
      <c r="L74" s="107" t="str">
        <f>IFERROR(VLOOKUP(B74,Rekovice!$B$3:$G$23,6,0),"")</f>
        <v/>
      </c>
      <c r="M74" s="92">
        <f>IFERROR(VLOOKUP(B74,Obora!$B$3:$G$28,6,0),"")</f>
        <v>0</v>
      </c>
      <c r="N74" s="90"/>
      <c r="O74" s="107"/>
      <c r="P74" s="92"/>
      <c r="Q74" s="93">
        <f>SUM(F74:P74)</f>
        <v>0</v>
      </c>
      <c r="R74" s="94">
        <f>IF(COUNT(F74:H74,J74:P74)&gt;9,SUM(F74:P74)-MIN(SMALL(F74:H74,1),SMALL(J74:P74,1)),SUM(F74:P74))</f>
        <v>0</v>
      </c>
    </row>
    <row r="75" spans="1:18" x14ac:dyDescent="0.25">
      <c r="A75" s="96">
        <f>RANK(R75,$R:$R)</f>
        <v>69</v>
      </c>
      <c r="B75" s="83" t="s">
        <v>595</v>
      </c>
      <c r="C75" s="84" t="str">
        <f>D75&amp;", "&amp;E75</f>
        <v>1976, Bytom</v>
      </c>
      <c r="D75" s="85">
        <f>VLOOKUP(B75,Data!$A:$C,2,0)</f>
        <v>1976</v>
      </c>
      <c r="E75" s="85" t="str">
        <f>VLOOKUP(B75,Data!$A:$C,3,0)</f>
        <v>Bytom</v>
      </c>
      <c r="F75" s="86" t="str">
        <f>IFERROR(VLOOKUP(B75,zajic!$B$4:$H$25,7,0),"")</f>
        <v/>
      </c>
      <c r="G75" s="87" t="str">
        <f>IFERROR(VLOOKUP(B75,kopec!$B$26:$G$30,6,0),"")</f>
        <v/>
      </c>
      <c r="H75" s="88" t="str">
        <f>IFERROR(VLOOKUP(B75,bila_hora!$B$23:$G$28,6,0),"")</f>
        <v/>
      </c>
      <c r="I75" s="89" t="str">
        <f>IFERROR(VLOOKUP(B75,bonus!$B$4:$I$6,8,0),"")</f>
        <v/>
      </c>
      <c r="J75" s="106" t="str">
        <f>IFERROR(VLOOKUP(B75,Štramberk!$B$3:$G$22,6,0),"")</f>
        <v/>
      </c>
      <c r="K75" s="90" t="str">
        <f>IFERROR(VLOOKUP(B75,St._Jičín!$B$3:$G$5,6,0),"")</f>
        <v/>
      </c>
      <c r="L75" s="107" t="str">
        <f>IFERROR(VLOOKUP(B75,Rekovice!$B$3:$G$23,6,0),"")</f>
        <v/>
      </c>
      <c r="M75" s="92">
        <f>IFERROR(VLOOKUP(B75,Obora!$B$3:$G$28,6,0),"")</f>
        <v>0</v>
      </c>
      <c r="N75" s="90"/>
      <c r="O75" s="107"/>
      <c r="P75" s="92"/>
      <c r="Q75" s="93">
        <f>SUM(F75:P75)</f>
        <v>0</v>
      </c>
      <c r="R75" s="94">
        <f>IF(COUNT(F75:H75,J75:P75)&gt;9,SUM(F75:P75)-MIN(SMALL(F75:H75,1),SMALL(J75:P75,1)),SUM(F75:P75))</f>
        <v>0</v>
      </c>
    </row>
  </sheetData>
  <autoFilter ref="B1:R27">
    <sortState ref="B2:R75">
      <sortCondition descending="1" ref="R1:R27"/>
    </sortState>
  </autoFilter>
  <sortState ref="B2:R39">
    <sortCondition descending="1" ref="Q2:Q39"/>
    <sortCondition ref="B2:B39"/>
  </sortState>
  <pageMargins left="0.7" right="0.7" top="0.78740157499999996" bottom="0.78740157499999996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49"/>
  <sheetViews>
    <sheetView topLeftCell="A23" workbookViewId="0">
      <selection activeCell="A2" sqref="A2:R43"/>
    </sheetView>
  </sheetViews>
  <sheetFormatPr defaultColWidth="15.7109375" defaultRowHeight="15" x14ac:dyDescent="0.25"/>
  <cols>
    <col min="1" max="1" width="3" style="15" bestFit="1" customWidth="1"/>
    <col min="2" max="2" width="24" style="58" bestFit="1" customWidth="1"/>
    <col min="3" max="3" width="24.5703125" style="59" bestFit="1" customWidth="1"/>
    <col min="4" max="4" width="18.140625" style="15" hidden="1" customWidth="1"/>
    <col min="5" max="5" width="20.42578125" style="15" hidden="1" customWidth="1"/>
    <col min="6" max="6" width="6.7109375" style="68" customWidth="1"/>
    <col min="7" max="18" width="6.7109375" style="15" customWidth="1"/>
    <col min="19" max="19" width="6.85546875" style="15" customWidth="1"/>
    <col min="20" max="16384" width="15.7109375" style="15"/>
  </cols>
  <sheetData>
    <row r="1" spans="1:19" ht="119.25" x14ac:dyDescent="0.25">
      <c r="A1" s="95"/>
      <c r="B1" s="70" t="s">
        <v>3</v>
      </c>
      <c r="C1" s="71" t="s">
        <v>189</v>
      </c>
      <c r="D1" s="72"/>
      <c r="E1" s="72"/>
      <c r="F1" s="73" t="s">
        <v>190</v>
      </c>
      <c r="G1" s="74" t="s">
        <v>183</v>
      </c>
      <c r="H1" s="75" t="s">
        <v>191</v>
      </c>
      <c r="I1" s="76" t="s">
        <v>184</v>
      </c>
      <c r="J1" s="77" t="s">
        <v>185</v>
      </c>
      <c r="K1" s="78" t="s">
        <v>186</v>
      </c>
      <c r="L1" s="79" t="s">
        <v>192</v>
      </c>
      <c r="M1" s="80" t="s">
        <v>193</v>
      </c>
      <c r="N1" s="78" t="s">
        <v>194</v>
      </c>
      <c r="O1" s="79" t="s">
        <v>195</v>
      </c>
      <c r="P1" s="80" t="s">
        <v>196</v>
      </c>
      <c r="Q1" s="81" t="s">
        <v>187</v>
      </c>
      <c r="R1" s="82" t="s">
        <v>188</v>
      </c>
    </row>
    <row r="2" spans="1:19" x14ac:dyDescent="0.25">
      <c r="A2" s="96">
        <f>RANK(R2,$R:$R)</f>
        <v>1</v>
      </c>
      <c r="B2" s="83" t="s">
        <v>33</v>
      </c>
      <c r="C2" s="84" t="str">
        <f>D2&amp;", "&amp;E2</f>
        <v>1987, MK Kopřivnice</v>
      </c>
      <c r="D2" s="85">
        <f>VLOOKUP(B2,Data!$A:$C,2,0)</f>
        <v>1987</v>
      </c>
      <c r="E2" s="85" t="str">
        <f>VLOOKUP(B2,Data!$A:$C,3,0)</f>
        <v>MK Kopřivnice</v>
      </c>
      <c r="F2" s="86">
        <f>IFERROR(VLOOKUP(B2,zajic!$B$75:$H$85,7,0),"")</f>
        <v>17</v>
      </c>
      <c r="G2" s="87">
        <f>IFERROR(VLOOKUP(B2,kopec!$B$52:$G$53,6,0),"")</f>
        <v>20</v>
      </c>
      <c r="H2" s="88">
        <f>IFERROR(VLOOKUP(B2,bila_hora!$B$45:$G$47,6,0),"")</f>
        <v>20</v>
      </c>
      <c r="I2" s="89">
        <f>IFERROR(VLOOKUP(B2,bonus!$B$8:$I$9,8,0),"")</f>
        <v>25</v>
      </c>
      <c r="J2" s="106">
        <f>IFERROR(VLOOKUP(B2,Štramberk!$B$49:$G$75,6,0),"")</f>
        <v>16</v>
      </c>
      <c r="K2" s="90"/>
      <c r="L2" s="107">
        <f>IFERROR(VLOOKUP(B2,Rekovice!$B$26:$G$38,6,0),"")</f>
        <v>17</v>
      </c>
      <c r="M2" s="92">
        <f>IFERROR(VLOOKUP(B2,Obora!$B$33:$G$40,6,0),"")</f>
        <v>18</v>
      </c>
      <c r="N2" s="90"/>
      <c r="O2" s="107"/>
      <c r="P2" s="92"/>
      <c r="Q2" s="93">
        <f>SUM(F2:P2)</f>
        <v>133</v>
      </c>
      <c r="R2" s="94">
        <f>IF(COUNT(F2:H2,J2:P2)&gt;9,SUM(F2:P2)-MIN(SMALL(F2:H2,1),SMALL(J2:P2,1)),SUM(F2:P2))</f>
        <v>133</v>
      </c>
      <c r="S2" s="69"/>
    </row>
    <row r="3" spans="1:19" x14ac:dyDescent="0.25">
      <c r="A3" s="96">
        <f>RANK(R3,$R:$R)</f>
        <v>2</v>
      </c>
      <c r="B3" s="83" t="s">
        <v>27</v>
      </c>
      <c r="C3" s="84" t="str">
        <f>D3&amp;", "&amp;E3</f>
        <v>1974, MK Kopřivnice</v>
      </c>
      <c r="D3" s="85">
        <f>VLOOKUP(B3,Data!$A:$C,2,0)</f>
        <v>1974</v>
      </c>
      <c r="E3" s="85" t="str">
        <f>VLOOKUP(B3,Data!$A:$C,3,0)</f>
        <v>MK Kopřivnice</v>
      </c>
      <c r="F3" s="86" t="str">
        <f>IFERROR(VLOOKUP(B3,zajic!$B$75:$H$85,7,0),"")</f>
        <v/>
      </c>
      <c r="G3" s="87">
        <f>IFERROR(VLOOKUP(B3,kopec!$B$52:$G$53,6,0),"")</f>
        <v>25</v>
      </c>
      <c r="H3" s="88">
        <f>IFERROR(VLOOKUP(B3,bila_hora!$B$45:$G$47,6,0),"")</f>
        <v>25</v>
      </c>
      <c r="I3" s="89">
        <f>IFERROR(VLOOKUP(B3,bonus!$B$8:$I$9,8,0),"")</f>
        <v>30</v>
      </c>
      <c r="J3" s="106">
        <f>IFERROR(VLOOKUP(B3,Štramberk!$B$49:$G$75,6,0),"")</f>
        <v>20</v>
      </c>
      <c r="K3" s="90"/>
      <c r="L3" s="107">
        <f>IFERROR(VLOOKUP(B3,Rekovice!$B$26:$G$38,6,0),"")</f>
        <v>25</v>
      </c>
      <c r="M3" s="92" t="str">
        <f>IFERROR(VLOOKUP(B3,Obora!$B$33:$G$40,6,0),"")</f>
        <v/>
      </c>
      <c r="N3" s="90"/>
      <c r="O3" s="107"/>
      <c r="P3" s="92"/>
      <c r="Q3" s="93">
        <f>SUM(F3:P3)</f>
        <v>125</v>
      </c>
      <c r="R3" s="94">
        <f>IF(COUNT(F3:H3,J3:P3)&gt;9,SUM(F3:P3)-MIN(SMALL(F3:H3,1),SMALL(J3:P3,1)),SUM(F3:P3))</f>
        <v>125</v>
      </c>
      <c r="S3" s="69"/>
    </row>
    <row r="4" spans="1:19" x14ac:dyDescent="0.25">
      <c r="A4" s="96">
        <f>RANK(R4,$R:$R)</f>
        <v>3</v>
      </c>
      <c r="B4" s="83" t="s">
        <v>150</v>
      </c>
      <c r="C4" s="84" t="str">
        <f>D4&amp;", "&amp;E4</f>
        <v>1985, Lašský běžecký klub</v>
      </c>
      <c r="D4" s="85">
        <f>VLOOKUP(B4,Data!$A:$C,2,0)</f>
        <v>1985</v>
      </c>
      <c r="E4" s="85" t="str">
        <f>VLOOKUP(B4,Data!$A:$C,3,0)</f>
        <v>Lašský běžecký klub</v>
      </c>
      <c r="F4" s="86">
        <f>IFERROR(VLOOKUP(B4,zajic!$B$75:$H$85,7,0),"")</f>
        <v>20</v>
      </c>
      <c r="G4" s="87" t="str">
        <f>IFERROR(VLOOKUP(B4,kopec!$B$52:$G$53,6,0),"")</f>
        <v/>
      </c>
      <c r="H4" s="88" t="str">
        <f>IFERROR(VLOOKUP(B4,bila_hora!$B$45:$G$47,6,0),"")</f>
        <v/>
      </c>
      <c r="I4" s="89" t="str">
        <f>IFERROR(VLOOKUP(B4,bonus!$B$8:$I$9,8,0),"")</f>
        <v/>
      </c>
      <c r="J4" s="106">
        <f>IFERROR(VLOOKUP(B4,Štramberk!$B$49:$G$75,6,0),"")</f>
        <v>18</v>
      </c>
      <c r="K4" s="90"/>
      <c r="L4" s="107" t="str">
        <f>IFERROR(VLOOKUP(B4,Rekovice!$B$26:$G$38,6,0),"")</f>
        <v/>
      </c>
      <c r="M4" s="92" t="str">
        <f>IFERROR(VLOOKUP(B4,Obora!$B$33:$G$40,6,0),"")</f>
        <v/>
      </c>
      <c r="N4" s="90"/>
      <c r="O4" s="107"/>
      <c r="P4" s="92"/>
      <c r="Q4" s="93">
        <f>SUM(F4:P4)</f>
        <v>38</v>
      </c>
      <c r="R4" s="94">
        <f>IF(COUNT(F4:H4,J4:P4)&gt;9,SUM(F4:P4)-MIN(SMALL(F4:H4,1),SMALL(J4:P4,1)),SUM(F4:P4))</f>
        <v>38</v>
      </c>
      <c r="S4" s="69"/>
    </row>
    <row r="5" spans="1:19" x14ac:dyDescent="0.25">
      <c r="A5" s="96">
        <f>RANK(R5,$R:$R)</f>
        <v>3</v>
      </c>
      <c r="B5" s="83" t="s">
        <v>199</v>
      </c>
      <c r="C5" s="84" t="str">
        <f>D5&amp;", "&amp;E5</f>
        <v>1962, MK Seitl Ostrava</v>
      </c>
      <c r="D5" s="85">
        <f>VLOOKUP(B5,Data!$A:$C,2,0)</f>
        <v>1962</v>
      </c>
      <c r="E5" s="85" t="str">
        <f>VLOOKUP(B5,Data!$A:$C,3,0)</f>
        <v>MK Seitl Ostrava</v>
      </c>
      <c r="F5" s="86">
        <f>IFERROR(VLOOKUP(B5,zajic!$B$75:$H$85,7,0),"")</f>
        <v>13</v>
      </c>
      <c r="G5" s="87" t="str">
        <f>IFERROR(VLOOKUP(B5,kopec!$B$52:$G$53,6,0),"")</f>
        <v/>
      </c>
      <c r="H5" s="88" t="str">
        <f>IFERROR(VLOOKUP(B5,bila_hora!$B$45:$G$47,6,0),"")</f>
        <v/>
      </c>
      <c r="I5" s="89" t="str">
        <f>IFERROR(VLOOKUP(B5,bonus!$B$8:$I$9,8,0),"")</f>
        <v/>
      </c>
      <c r="J5" s="106">
        <f>IFERROR(VLOOKUP(B5,Štramberk!$B$49:$G$75,6,0),"")</f>
        <v>8</v>
      </c>
      <c r="K5" s="90"/>
      <c r="L5" s="107" t="str">
        <f>IFERROR(VLOOKUP(B5,Rekovice!$B$26:$G$38,6,0),"")</f>
        <v/>
      </c>
      <c r="M5" s="92">
        <f>IFERROR(VLOOKUP(B5,Obora!$B$33:$G$40,6,0),"")</f>
        <v>17</v>
      </c>
      <c r="N5" s="90"/>
      <c r="O5" s="107"/>
      <c r="P5" s="92"/>
      <c r="Q5" s="93">
        <f>SUM(F5:P5)</f>
        <v>38</v>
      </c>
      <c r="R5" s="94">
        <f>IF(COUNT(F5:H5,J5:P5)&gt;9,SUM(F5:P5)-MIN(SMALL(F5:H5,1),SMALL(J5:P5,1)),SUM(F5:P5))</f>
        <v>38</v>
      </c>
      <c r="S5" s="69"/>
    </row>
    <row r="6" spans="1:19" x14ac:dyDescent="0.25">
      <c r="A6" s="96">
        <f>RANK(R6,$R:$R)</f>
        <v>5</v>
      </c>
      <c r="B6" s="83" t="s">
        <v>272</v>
      </c>
      <c r="C6" s="84" t="str">
        <f>D6&amp;", "&amp;E6</f>
        <v>1971, Frýdek Místek</v>
      </c>
      <c r="D6" s="85">
        <f>VLOOKUP(B6,Data!$A:$C,2,0)</f>
        <v>1971</v>
      </c>
      <c r="E6" s="85" t="str">
        <f>VLOOKUP(B6,Data!$A:$C,3,0)</f>
        <v>Frýdek Místek</v>
      </c>
      <c r="F6" s="86" t="str">
        <f>IFERROR(VLOOKUP(B6,zajic!$B$75:$H$85,7,0),"")</f>
        <v/>
      </c>
      <c r="G6" s="87" t="str">
        <f>IFERROR(VLOOKUP(B6,kopec!$B$52:$G$53,6,0),"")</f>
        <v/>
      </c>
      <c r="H6" s="88" t="str">
        <f>IFERROR(VLOOKUP(B6,bila_hora!$B$45:$G$47,6,0),"")</f>
        <v/>
      </c>
      <c r="I6" s="89" t="str">
        <f>IFERROR(VLOOKUP(B6,bonus!$B$8:$I$9,8,0),"")</f>
        <v/>
      </c>
      <c r="J6" s="106">
        <f>IFERROR(VLOOKUP(B6,Štramberk!$B$49:$G$75,6,0),"")</f>
        <v>5</v>
      </c>
      <c r="K6" s="90"/>
      <c r="L6" s="107">
        <f>IFERROR(VLOOKUP(B6,Rekovice!$B$26:$G$38,6,0),"")</f>
        <v>13</v>
      </c>
      <c r="M6" s="92">
        <f>IFERROR(VLOOKUP(B6,Obora!$B$33:$G$40,6,0),"")</f>
        <v>16</v>
      </c>
      <c r="N6" s="90"/>
      <c r="O6" s="107"/>
      <c r="P6" s="92"/>
      <c r="Q6" s="93">
        <f>SUM(F6:P6)</f>
        <v>34</v>
      </c>
      <c r="R6" s="94">
        <f>IF(COUNT(F6:H6,J6:P6)&gt;9,SUM(F6:P6)-MIN(SMALL(F6:H6,1),SMALL(J6:P6,1)),SUM(F6:P6))</f>
        <v>34</v>
      </c>
      <c r="S6" s="69"/>
    </row>
    <row r="7" spans="1:19" x14ac:dyDescent="0.25">
      <c r="A7" s="96">
        <f>RANK(R7,$R:$R)</f>
        <v>6</v>
      </c>
      <c r="B7" s="83" t="s">
        <v>264</v>
      </c>
      <c r="C7" s="84" t="str">
        <f>D7&amp;", "&amp;E7</f>
        <v>1978, Brno</v>
      </c>
      <c r="D7" s="85">
        <f>VLOOKUP(B7,Data!$A:$C,2,0)</f>
        <v>1978</v>
      </c>
      <c r="E7" s="85" t="str">
        <f>VLOOKUP(B7,Data!$A:$C,3,0)</f>
        <v>Brno</v>
      </c>
      <c r="F7" s="86" t="str">
        <f>IFERROR(VLOOKUP(B7,zajic!$B$75:$H$85,7,0),"")</f>
        <v/>
      </c>
      <c r="G7" s="87" t="str">
        <f>IFERROR(VLOOKUP(B7,kopec!$B$52:$G$53,6,0),"")</f>
        <v/>
      </c>
      <c r="H7" s="88" t="str">
        <f>IFERROR(VLOOKUP(B7,bila_hora!$B$45:$G$47,6,0),"")</f>
        <v/>
      </c>
      <c r="I7" s="89" t="str">
        <f>IFERROR(VLOOKUP(B7,bonus!$B$8:$I$9,8,0),"")</f>
        <v/>
      </c>
      <c r="J7" s="106">
        <f>IFERROR(VLOOKUP(B7,Štramberk!$B$49:$G$75,6,0),"")</f>
        <v>13</v>
      </c>
      <c r="K7" s="90"/>
      <c r="L7" s="107">
        <f>IFERROR(VLOOKUP(B7,Rekovice!$B$26:$G$38,6,0),"")</f>
        <v>20</v>
      </c>
      <c r="M7" s="92" t="str">
        <f>IFERROR(VLOOKUP(B7,Obora!$B$33:$G$40,6,0),"")</f>
        <v/>
      </c>
      <c r="N7" s="90"/>
      <c r="O7" s="107"/>
      <c r="P7" s="92"/>
      <c r="Q7" s="93">
        <f>SUM(F7:P7)</f>
        <v>33</v>
      </c>
      <c r="R7" s="94">
        <f>IF(COUNT(F7:H7,J7:P7)&gt;9,SUM(F7:P7)-MIN(SMALL(F7:H7,1),SMALL(J7:P7,1)),SUM(F7:P7))</f>
        <v>33</v>
      </c>
      <c r="S7" s="69"/>
    </row>
    <row r="8" spans="1:19" x14ac:dyDescent="0.25">
      <c r="A8" s="96">
        <f>RANK(R8,$R:$R)</f>
        <v>6</v>
      </c>
      <c r="B8" s="83" t="s">
        <v>264</v>
      </c>
      <c r="C8" s="84" t="str">
        <f>D8&amp;", "&amp;E8</f>
        <v>1978, Brno</v>
      </c>
      <c r="D8" s="85">
        <f>VLOOKUP(B8,Data!$A:$C,2,0)</f>
        <v>1978</v>
      </c>
      <c r="E8" s="85" t="str">
        <f>VLOOKUP(B8,Data!$A:$C,3,0)</f>
        <v>Brno</v>
      </c>
      <c r="F8" s="86" t="str">
        <f>IFERROR(VLOOKUP(B8,zajic!$B$75:$H$85,7,0),"")</f>
        <v/>
      </c>
      <c r="G8" s="87" t="str">
        <f>IFERROR(VLOOKUP(B8,kopec!$B$52:$G$53,6,0),"")</f>
        <v/>
      </c>
      <c r="H8" s="88" t="str">
        <f>IFERROR(VLOOKUP(B8,bila_hora!$B$45:$G$47,6,0),"")</f>
        <v/>
      </c>
      <c r="I8" s="89" t="str">
        <f>IFERROR(VLOOKUP(B8,bonus!$B$8:$I$9,8,0),"")</f>
        <v/>
      </c>
      <c r="J8" s="106">
        <f>IFERROR(VLOOKUP(B8,Štramberk!$B$49:$G$75,6,0),"")</f>
        <v>13</v>
      </c>
      <c r="K8" s="90"/>
      <c r="L8" s="107">
        <f>IFERROR(VLOOKUP(B8,Rekovice!$B$26:$G$38,6,0),"")</f>
        <v>20</v>
      </c>
      <c r="M8" s="92" t="str">
        <f>IFERROR(VLOOKUP(B8,Obora!$B$33:$G$40,6,0),"")</f>
        <v/>
      </c>
      <c r="N8" s="90"/>
      <c r="O8" s="107"/>
      <c r="P8" s="92"/>
      <c r="Q8" s="93">
        <f>SUM(F8:P8)</f>
        <v>33</v>
      </c>
      <c r="R8" s="94">
        <f>IF(COUNT(F8:H8,J8:P8)&gt;9,SUM(F8:P8)-MIN(SMALL(F8:H8,1),SMALL(J8:P8,1)),SUM(F8:P8))</f>
        <v>33</v>
      </c>
      <c r="S8" s="69"/>
    </row>
    <row r="9" spans="1:19" x14ac:dyDescent="0.25">
      <c r="A9" s="96">
        <f>RANK(R9,$R:$R)</f>
        <v>8</v>
      </c>
      <c r="B9" s="83" t="s">
        <v>153</v>
      </c>
      <c r="C9" s="84" t="str">
        <f>D9&amp;", "&amp;E9</f>
        <v>1962, MK Seitl Ostrava</v>
      </c>
      <c r="D9" s="85">
        <f>VLOOKUP(B9,Data!$A:$C,2,0)</f>
        <v>1962</v>
      </c>
      <c r="E9" s="85" t="str">
        <f>VLOOKUP(B9,Data!$A:$C,3,0)</f>
        <v>MK Seitl Ostrava</v>
      </c>
      <c r="F9" s="86">
        <f>IFERROR(VLOOKUP(B9,zajic!$B$75:$H$85,7,0),"")</f>
        <v>11</v>
      </c>
      <c r="G9" s="87" t="str">
        <f>IFERROR(VLOOKUP(B9,kopec!$B$52:$G$53,6,0),"")</f>
        <v/>
      </c>
      <c r="H9" s="88" t="str">
        <f>IFERROR(VLOOKUP(B9,bila_hora!$B$45:$G$47,6,0),"")</f>
        <v/>
      </c>
      <c r="I9" s="89" t="str">
        <f>IFERROR(VLOOKUP(B9,bonus!$B$8:$I$9,8,0),"")</f>
        <v/>
      </c>
      <c r="J9" s="106">
        <f>IFERROR(VLOOKUP(B9,Štramberk!$B$49:$G$75,6,0),"")</f>
        <v>0</v>
      </c>
      <c r="K9" s="90"/>
      <c r="L9" s="107" t="str">
        <f>IFERROR(VLOOKUP(B9,Rekovice!$B$26:$G$38,6,0),"")</f>
        <v/>
      </c>
      <c r="M9" s="92">
        <f>IFERROR(VLOOKUP(B9,Obora!$B$33:$G$40,6,0),"")</f>
        <v>15</v>
      </c>
      <c r="N9" s="90"/>
      <c r="O9" s="107"/>
      <c r="P9" s="92"/>
      <c r="Q9" s="93">
        <f>SUM(F9:P9)</f>
        <v>26</v>
      </c>
      <c r="R9" s="94">
        <f>IF(COUNT(F9:H9,J9:P9)&gt;9,SUM(F9:P9)-MIN(SMALL(F9:H9,1),SMALL(J9:P9,1)),SUM(F9:P9))</f>
        <v>26</v>
      </c>
      <c r="S9" s="69"/>
    </row>
    <row r="10" spans="1:19" x14ac:dyDescent="0.25">
      <c r="A10" s="96">
        <f>RANK(R10,$R:$R)</f>
        <v>9</v>
      </c>
      <c r="B10" s="83" t="s">
        <v>149</v>
      </c>
      <c r="C10" s="84" t="str">
        <f>D10&amp;", "&amp;E10</f>
        <v>1988, Baláž Extreme Team Ostrava</v>
      </c>
      <c r="D10" s="85">
        <f>VLOOKUP(B10,Data!$A:$C,2,0)</f>
        <v>1988</v>
      </c>
      <c r="E10" s="85" t="str">
        <f>VLOOKUP(B10,Data!$A:$C,3,0)</f>
        <v>Baláž Extreme Team Ostrava</v>
      </c>
      <c r="F10" s="86">
        <f>IFERROR(VLOOKUP(B10,zajic!$B$75:$H$85,7,0),"")</f>
        <v>25</v>
      </c>
      <c r="G10" s="87" t="str">
        <f>IFERROR(VLOOKUP(B10,kopec!$B$52:$G$53,6,0),"")</f>
        <v/>
      </c>
      <c r="H10" s="88" t="str">
        <f>IFERROR(VLOOKUP(B10,bila_hora!$B$45:$G$47,6,0),"")</f>
        <v/>
      </c>
      <c r="I10" s="89" t="str">
        <f>IFERROR(VLOOKUP(B10,bonus!$B$8:$I$9,8,0),"")</f>
        <v/>
      </c>
      <c r="J10" s="106" t="str">
        <f>IFERROR(VLOOKUP(B10,Štramberk!$B$49:$G$75,6,0),"")</f>
        <v/>
      </c>
      <c r="K10" s="90"/>
      <c r="L10" s="107" t="str">
        <f>IFERROR(VLOOKUP(B10,Rekovice!$B$26:$G$38,6,0),"")</f>
        <v/>
      </c>
      <c r="M10" s="92" t="str">
        <f>IFERROR(VLOOKUP(B10,Obora!$B$33:$G$40,6,0),"")</f>
        <v/>
      </c>
      <c r="N10" s="90"/>
      <c r="O10" s="107"/>
      <c r="P10" s="92"/>
      <c r="Q10" s="93">
        <f>SUM(F10:P10)</f>
        <v>25</v>
      </c>
      <c r="R10" s="94">
        <f>IF(COUNT(F10:H10,J10:P10)&gt;9,SUM(F10:P10)-MIN(SMALL(F10:H10,1),SMALL(J10:P10,1)),SUM(F10:P10))</f>
        <v>25</v>
      </c>
      <c r="S10" s="69"/>
    </row>
    <row r="11" spans="1:19" x14ac:dyDescent="0.25">
      <c r="A11" s="96">
        <f>RANK(R11,$R:$R)</f>
        <v>9</v>
      </c>
      <c r="B11" s="83" t="s">
        <v>353</v>
      </c>
      <c r="C11" s="84" t="str">
        <f>D11&amp;", "&amp;E11</f>
        <v>1978, AO Kobeřice</v>
      </c>
      <c r="D11" s="85">
        <f>VLOOKUP(B11,Data!$A:$C,2,0)</f>
        <v>1978</v>
      </c>
      <c r="E11" s="85" t="str">
        <f>VLOOKUP(B11,Data!$A:$C,3,0)</f>
        <v>AO Kobeřice</v>
      </c>
      <c r="F11" s="86" t="str">
        <f>IFERROR(VLOOKUP(B11,zajic!$B$75:$H$85,7,0),"")</f>
        <v/>
      </c>
      <c r="G11" s="87" t="str">
        <f>IFERROR(VLOOKUP(B11,kopec!$B$52:$G$53,6,0),"")</f>
        <v/>
      </c>
      <c r="H11" s="88" t="str">
        <f>IFERROR(VLOOKUP(B11,bila_hora!$B$45:$G$47,6,0),"")</f>
        <v/>
      </c>
      <c r="I11" s="89" t="str">
        <f>IFERROR(VLOOKUP(B11,bonus!$B$8:$I$9,8,0),"")</f>
        <v/>
      </c>
      <c r="J11" s="106">
        <f>IFERROR(VLOOKUP(B11,Štramberk!$B$49:$G$75,6,0),"")</f>
        <v>25</v>
      </c>
      <c r="K11" s="90"/>
      <c r="L11" s="107" t="str">
        <f>IFERROR(VLOOKUP(B11,Rekovice!$B$26:$G$38,6,0),"")</f>
        <v/>
      </c>
      <c r="M11" s="92" t="str">
        <f>IFERROR(VLOOKUP(B11,Obora!$B$33:$G$40,6,0),"")</f>
        <v/>
      </c>
      <c r="N11" s="90"/>
      <c r="O11" s="107"/>
      <c r="P11" s="92"/>
      <c r="Q11" s="93">
        <f>SUM(F11:P11)</f>
        <v>25</v>
      </c>
      <c r="R11" s="94">
        <f>IF(COUNT(F11:H11,J11:P11)&gt;9,SUM(F11:P11)-MIN(SMALL(F11:H11,1),SMALL(J11:P11,1)),SUM(F11:P11))</f>
        <v>25</v>
      </c>
      <c r="S11" s="69"/>
    </row>
    <row r="12" spans="1:19" x14ac:dyDescent="0.25">
      <c r="A12" s="96">
        <f>RANK(R12,$R:$R)</f>
        <v>9</v>
      </c>
      <c r="B12" s="83" t="s">
        <v>596</v>
      </c>
      <c r="C12" s="84" t="str">
        <f>D12&amp;", "&amp;E12</f>
        <v>1989, Fortex SKI Mor. Beroun</v>
      </c>
      <c r="D12" s="85">
        <f>VLOOKUP(B12,Data!$A:$C,2,0)</f>
        <v>1989</v>
      </c>
      <c r="E12" s="85" t="str">
        <f>VLOOKUP(B12,Data!$A:$C,3,0)</f>
        <v>Fortex SKI Mor. Beroun</v>
      </c>
      <c r="F12" s="86" t="str">
        <f>IFERROR(VLOOKUP(B12,zajic!$B$75:$H$85,7,0),"")</f>
        <v/>
      </c>
      <c r="G12" s="87" t="str">
        <f>IFERROR(VLOOKUP(B12,kopec!$B$52:$G$53,6,0),"")</f>
        <v/>
      </c>
      <c r="H12" s="88" t="str">
        <f>IFERROR(VLOOKUP(B12,bila_hora!$B$45:$G$47,6,0),"")</f>
        <v/>
      </c>
      <c r="I12" s="89" t="str">
        <f>IFERROR(VLOOKUP(B12,bonus!$B$8:$I$9,8,0),"")</f>
        <v/>
      </c>
      <c r="J12" s="106" t="str">
        <f>IFERROR(VLOOKUP(B12,Štramberk!$B$49:$G$75,6,0),"")</f>
        <v/>
      </c>
      <c r="K12" s="90"/>
      <c r="L12" s="107" t="str">
        <f>IFERROR(VLOOKUP(B12,Rekovice!$B$26:$G$38,6,0),"")</f>
        <v/>
      </c>
      <c r="M12" s="92">
        <f>IFERROR(VLOOKUP(B12,Obora!$B$33:$G$40,6,0),"")</f>
        <v>25</v>
      </c>
      <c r="N12" s="90"/>
      <c r="O12" s="107"/>
      <c r="P12" s="92"/>
      <c r="Q12" s="93">
        <f>SUM(F12:P12)</f>
        <v>25</v>
      </c>
      <c r="R12" s="94">
        <f>IF(COUNT(F12:H12,J12:P12)&gt;9,SUM(F12:P12)-MIN(SMALL(F12:H12,1),SMALL(J12:P12,1)),SUM(F12:P12))</f>
        <v>25</v>
      </c>
      <c r="S12" s="69"/>
    </row>
    <row r="13" spans="1:19" x14ac:dyDescent="0.25">
      <c r="A13" s="96">
        <f>RANK(R13,$R:$R)</f>
        <v>12</v>
      </c>
      <c r="B13" s="83" t="s">
        <v>598</v>
      </c>
      <c r="C13" s="84" t="str">
        <f>D13&amp;", "&amp;E13</f>
        <v>1966, 1. BK Jablunkov</v>
      </c>
      <c r="D13" s="85">
        <f>VLOOKUP(B13,Data!$A:$C,2,0)</f>
        <v>1966</v>
      </c>
      <c r="E13" s="85" t="str">
        <f>VLOOKUP(B13,Data!$A:$C,3,0)</f>
        <v>1. BK Jablunkov</v>
      </c>
      <c r="F13" s="86" t="str">
        <f>IFERROR(VLOOKUP(B13,zajic!$B$75:$H$85,7,0),"")</f>
        <v/>
      </c>
      <c r="G13" s="87" t="str">
        <f>IFERROR(VLOOKUP(B13,kopec!$B$52:$G$53,6,0),"")</f>
        <v/>
      </c>
      <c r="H13" s="88" t="str">
        <f>IFERROR(VLOOKUP(B13,bila_hora!$B$45:$G$47,6,0),"")</f>
        <v/>
      </c>
      <c r="I13" s="89" t="str">
        <f>IFERROR(VLOOKUP(B13,bonus!$B$8:$I$9,8,0),"")</f>
        <v/>
      </c>
      <c r="J13" s="106" t="str">
        <f>IFERROR(VLOOKUP(B13,Štramberk!$B$49:$G$75,6,0),"")</f>
        <v/>
      </c>
      <c r="K13" s="90"/>
      <c r="L13" s="107" t="str">
        <f>IFERROR(VLOOKUP(B13,Rekovice!$B$26:$G$38,6,0),"")</f>
        <v/>
      </c>
      <c r="M13" s="92">
        <f>IFERROR(VLOOKUP(B13,Obora!$B$33:$G$40,6,0),"")</f>
        <v>20</v>
      </c>
      <c r="N13" s="90"/>
      <c r="O13" s="107"/>
      <c r="P13" s="92"/>
      <c r="Q13" s="93">
        <f>SUM(F13:P13)</f>
        <v>20</v>
      </c>
      <c r="R13" s="94">
        <f>IF(COUNT(F13:H13,J13:P13)&gt;9,SUM(F13:P13)-MIN(SMALL(F13:H13,1),SMALL(J13:P13,1)),SUM(F13:P13))</f>
        <v>20</v>
      </c>
      <c r="S13" s="69"/>
    </row>
    <row r="14" spans="1:19" x14ac:dyDescent="0.25">
      <c r="A14" s="96">
        <f>RANK(R14,$R:$R)</f>
        <v>13</v>
      </c>
      <c r="B14" s="83" t="s">
        <v>157</v>
      </c>
      <c r="C14" s="84" t="str">
        <f>D14&amp;", "&amp;E14</f>
        <v>2001, Nový Jičín</v>
      </c>
      <c r="D14" s="85">
        <f>VLOOKUP(B14,Data!$A:$C,2,0)</f>
        <v>2001</v>
      </c>
      <c r="E14" s="85" t="str">
        <f>VLOOKUP(B14,Data!$A:$C,3,0)</f>
        <v>Nový Jičín</v>
      </c>
      <c r="F14" s="86" t="str">
        <f>IFERROR(VLOOKUP(B14,zajic!$B$75:$H$85,7,0),"")</f>
        <v/>
      </c>
      <c r="G14" s="87" t="str">
        <f>IFERROR(VLOOKUP(B14,kopec!$B$52:$G$53,6,0),"")</f>
        <v/>
      </c>
      <c r="H14" s="88">
        <f>IFERROR(VLOOKUP(B14,bila_hora!$B$45:$G$47,6,0),"")</f>
        <v>18</v>
      </c>
      <c r="I14" s="89" t="str">
        <f>IFERROR(VLOOKUP(B14,bonus!$B$8:$I$9,8,0),"")</f>
        <v/>
      </c>
      <c r="J14" s="106" t="str">
        <f>IFERROR(VLOOKUP(B14,Štramberk!$B$49:$G$75,6,0),"")</f>
        <v/>
      </c>
      <c r="K14" s="90"/>
      <c r="L14" s="107" t="str">
        <f>IFERROR(VLOOKUP(B14,Rekovice!$B$26:$G$38,6,0),"")</f>
        <v/>
      </c>
      <c r="M14" s="92" t="str">
        <f>IFERROR(VLOOKUP(B14,Obora!$B$33:$G$40,6,0),"")</f>
        <v/>
      </c>
      <c r="N14" s="90"/>
      <c r="O14" s="107"/>
      <c r="P14" s="92"/>
      <c r="Q14" s="93">
        <f>SUM(F14:P14)</f>
        <v>18</v>
      </c>
      <c r="R14" s="94">
        <f>IF(COUNT(F14:H14,J14:P14)&gt;9,SUM(F14:P14)-MIN(SMALL(F14:H14,1),SMALL(J14:P14,1)),SUM(F14:P14))</f>
        <v>18</v>
      </c>
      <c r="S14" s="69"/>
    </row>
    <row r="15" spans="1:19" x14ac:dyDescent="0.25">
      <c r="A15" s="96">
        <f>RANK(R15,$R:$R)</f>
        <v>13</v>
      </c>
      <c r="B15" s="83" t="s">
        <v>151</v>
      </c>
      <c r="C15" s="84" t="str">
        <f>D15&amp;", "&amp;E15</f>
        <v>1969, VZS Ostrava</v>
      </c>
      <c r="D15" s="85">
        <f>VLOOKUP(B15,Data!$A:$C,2,0)</f>
        <v>1969</v>
      </c>
      <c r="E15" s="85" t="str">
        <f>VLOOKUP(B15,Data!$A:$C,3,0)</f>
        <v>VZS Ostrava</v>
      </c>
      <c r="F15" s="86">
        <f>IFERROR(VLOOKUP(B15,zajic!$B$75:$H$85,7,0),"")</f>
        <v>18</v>
      </c>
      <c r="G15" s="87" t="str">
        <f>IFERROR(VLOOKUP(B15,kopec!$B$52:$G$53,6,0),"")</f>
        <v/>
      </c>
      <c r="H15" s="88" t="str">
        <f>IFERROR(VLOOKUP(B15,bila_hora!$B$45:$G$47,6,0),"")</f>
        <v/>
      </c>
      <c r="I15" s="89" t="str">
        <f>IFERROR(VLOOKUP(B15,bonus!$B$8:$I$9,8,0),"")</f>
        <v/>
      </c>
      <c r="J15" s="106" t="str">
        <f>IFERROR(VLOOKUP(B15,Štramberk!$B$49:$G$75,6,0),"")</f>
        <v/>
      </c>
      <c r="K15" s="90"/>
      <c r="L15" s="107" t="str">
        <f>IFERROR(VLOOKUP(B15,Rekovice!$B$26:$G$38,6,0),"")</f>
        <v/>
      </c>
      <c r="M15" s="92" t="str">
        <f>IFERROR(VLOOKUP(B15,Obora!$B$33:$G$40,6,0),"")</f>
        <v/>
      </c>
      <c r="N15" s="90"/>
      <c r="O15" s="107"/>
      <c r="P15" s="92"/>
      <c r="Q15" s="93">
        <f>SUM(F15:P15)</f>
        <v>18</v>
      </c>
      <c r="R15" s="94">
        <f>IF(COUNT(F15:H15,J15:P15)&gt;9,SUM(F15:P15)-MIN(SMALL(F15:H15,1),SMALL(J15:P15,1)),SUM(F15:P15))</f>
        <v>18</v>
      </c>
    </row>
    <row r="16" spans="1:19" x14ac:dyDescent="0.25">
      <c r="A16" s="96">
        <f>RANK(R16,$R:$R)</f>
        <v>13</v>
      </c>
      <c r="B16" s="83" t="s">
        <v>510</v>
      </c>
      <c r="C16" s="84" t="str">
        <f>D16&amp;", "&amp;E16</f>
        <v>1993, ***</v>
      </c>
      <c r="D16" s="85">
        <f>VLOOKUP(B16,Data!$A:$C,2,0)</f>
        <v>1993</v>
      </c>
      <c r="E16" s="85" t="str">
        <f>VLOOKUP(B16,Data!$A:$C,3,0)</f>
        <v>***</v>
      </c>
      <c r="F16" s="86" t="str">
        <f>IFERROR(VLOOKUP(B16,zajic!$B$75:$H$85,7,0),"")</f>
        <v/>
      </c>
      <c r="G16" s="87" t="str">
        <f>IFERROR(VLOOKUP(B16,kopec!$B$52:$G$53,6,0),"")</f>
        <v/>
      </c>
      <c r="H16" s="88" t="str">
        <f>IFERROR(VLOOKUP(B16,bila_hora!$B$45:$G$47,6,0),"")</f>
        <v/>
      </c>
      <c r="I16" s="89" t="str">
        <f>IFERROR(VLOOKUP(B16,bonus!$B$8:$I$9,8,0),"")</f>
        <v/>
      </c>
      <c r="J16" s="106" t="str">
        <f>IFERROR(VLOOKUP(B16,Štramberk!$B$49:$G$75,6,0),"")</f>
        <v/>
      </c>
      <c r="K16" s="90"/>
      <c r="L16" s="107">
        <f>IFERROR(VLOOKUP(B16,Rekovice!$B$26:$G$38,6,0),"")</f>
        <v>18</v>
      </c>
      <c r="M16" s="92" t="str">
        <f>IFERROR(VLOOKUP(B16,Obora!$B$33:$G$40,6,0),"")</f>
        <v/>
      </c>
      <c r="N16" s="90"/>
      <c r="O16" s="107"/>
      <c r="P16" s="92"/>
      <c r="Q16" s="93">
        <f>SUM(F16:P16)</f>
        <v>18</v>
      </c>
      <c r="R16" s="94">
        <f>IF(COUNT(F16:H16,J16:P16)&gt;9,SUM(F16:P16)-MIN(SMALL(F16:H16,1),SMALL(J16:P16,1)),SUM(F16:P16))</f>
        <v>18</v>
      </c>
    </row>
    <row r="17" spans="1:18" x14ac:dyDescent="0.25">
      <c r="A17" s="96">
        <f>RANK(R17,$R:$R)</f>
        <v>16</v>
      </c>
      <c r="B17" s="83" t="s">
        <v>262</v>
      </c>
      <c r="C17" s="84" t="str">
        <f>D17&amp;", "&amp;E17</f>
        <v>1982, MK Seitl Ostrava</v>
      </c>
      <c r="D17" s="85">
        <f>VLOOKUP(B17,Data!$A:$C,2,0)</f>
        <v>1982</v>
      </c>
      <c r="E17" s="85" t="str">
        <f>VLOOKUP(B17,Data!$A:$C,3,0)</f>
        <v>MK Seitl Ostrava</v>
      </c>
      <c r="F17" s="86" t="str">
        <f>IFERROR(VLOOKUP(B17,zajic!$B$75:$H$85,7,0),"")</f>
        <v/>
      </c>
      <c r="G17" s="87" t="str">
        <f>IFERROR(VLOOKUP(B17,kopec!$B$52:$G$53,6,0),"")</f>
        <v/>
      </c>
      <c r="H17" s="88" t="str">
        <f>IFERROR(VLOOKUP(B17,bila_hora!$B$45:$G$47,6,0),"")</f>
        <v/>
      </c>
      <c r="I17" s="89" t="str">
        <f>IFERROR(VLOOKUP(B17,bonus!$B$8:$I$9,8,0),"")</f>
        <v/>
      </c>
      <c r="J17" s="106">
        <f>IFERROR(VLOOKUP(B17,Štramberk!$B$49:$G$75,6,0),"")</f>
        <v>17</v>
      </c>
      <c r="K17" s="90"/>
      <c r="L17" s="107" t="str">
        <f>IFERROR(VLOOKUP(B17,Rekovice!$B$26:$G$38,6,0),"")</f>
        <v/>
      </c>
      <c r="M17" s="92" t="str">
        <f>IFERROR(VLOOKUP(B17,Obora!$B$33:$G$40,6,0),"")</f>
        <v/>
      </c>
      <c r="N17" s="90"/>
      <c r="O17" s="107"/>
      <c r="P17" s="92"/>
      <c r="Q17" s="93">
        <f>SUM(F17:P17)</f>
        <v>17</v>
      </c>
      <c r="R17" s="94">
        <f>IF(COUNT(F17:H17,J17:P17)&gt;9,SUM(F17:P17)-MIN(SMALL(F17:H17,1),SMALL(J17:P17,1)),SUM(F17:P17))</f>
        <v>17</v>
      </c>
    </row>
    <row r="18" spans="1:18" x14ac:dyDescent="0.25">
      <c r="A18" s="96">
        <f>RANK(R18,$R:$R)</f>
        <v>16</v>
      </c>
      <c r="B18" s="83" t="s">
        <v>273</v>
      </c>
      <c r="C18" s="84" t="str">
        <f>D18&amp;", "&amp;E18</f>
        <v>1963, MK Seitl Ostrava</v>
      </c>
      <c r="D18" s="85">
        <f>VLOOKUP(B18,Data!$A:$C,2,0)</f>
        <v>1963</v>
      </c>
      <c r="E18" s="85" t="str">
        <f>VLOOKUP(B18,Data!$A:$C,3,0)</f>
        <v>MK Seitl Ostrava</v>
      </c>
      <c r="F18" s="86" t="str">
        <f>IFERROR(VLOOKUP(B18,zajic!$B$75:$H$85,7,0),"")</f>
        <v/>
      </c>
      <c r="G18" s="87" t="str">
        <f>IFERROR(VLOOKUP(B18,kopec!$B$52:$G$53,6,0),"")</f>
        <v/>
      </c>
      <c r="H18" s="88" t="str">
        <f>IFERROR(VLOOKUP(B18,bila_hora!$B$45:$G$47,6,0),"")</f>
        <v/>
      </c>
      <c r="I18" s="89" t="str">
        <f>IFERROR(VLOOKUP(B18,bonus!$B$8:$I$9,8,0),"")</f>
        <v/>
      </c>
      <c r="J18" s="106">
        <f>IFERROR(VLOOKUP(B18,Štramberk!$B$49:$G$75,6,0),"")</f>
        <v>3</v>
      </c>
      <c r="K18" s="90"/>
      <c r="L18" s="107" t="str">
        <f>IFERROR(VLOOKUP(B18,Rekovice!$B$26:$G$38,6,0),"")</f>
        <v/>
      </c>
      <c r="M18" s="92">
        <f>IFERROR(VLOOKUP(B18,Obora!$B$33:$G$40,6,0),"")</f>
        <v>14</v>
      </c>
      <c r="N18" s="90"/>
      <c r="O18" s="107"/>
      <c r="P18" s="92"/>
      <c r="Q18" s="93">
        <f>SUM(F18:P18)</f>
        <v>17</v>
      </c>
      <c r="R18" s="94">
        <f>IF(COUNT(F18:H18,J18:P18)&gt;9,SUM(F18:P18)-MIN(SMALL(F18:H18,1),SMALL(J18:P18,1)),SUM(F18:P18))</f>
        <v>17</v>
      </c>
    </row>
    <row r="19" spans="1:18" x14ac:dyDescent="0.25">
      <c r="A19" s="96">
        <f>RANK(R19,$R:$R)</f>
        <v>18</v>
      </c>
      <c r="B19" s="83" t="s">
        <v>197</v>
      </c>
      <c r="C19" s="84" t="str">
        <f>D19&amp;", "&amp;E19</f>
        <v>1968, MK Seitl Ostrava</v>
      </c>
      <c r="D19" s="85">
        <f>VLOOKUP(B19,Data!$A:$C,2,0)</f>
        <v>1968</v>
      </c>
      <c r="E19" s="85" t="str">
        <f>VLOOKUP(B19,Data!$A:$C,3,0)</f>
        <v>MK Seitl Ostrava</v>
      </c>
      <c r="F19" s="86">
        <f>IFERROR(VLOOKUP(B19,zajic!$B$75:$H$85,7,0),"")</f>
        <v>16</v>
      </c>
      <c r="G19" s="87" t="str">
        <f>IFERROR(VLOOKUP(B19,kopec!$B$52:$G$53,6,0),"")</f>
        <v/>
      </c>
      <c r="H19" s="88" t="str">
        <f>IFERROR(VLOOKUP(B19,bila_hora!$B$45:$G$47,6,0),"")</f>
        <v/>
      </c>
      <c r="I19" s="89" t="str">
        <f>IFERROR(VLOOKUP(B19,bonus!$B$8:$I$9,8,0),"")</f>
        <v/>
      </c>
      <c r="J19" s="106" t="str">
        <f>IFERROR(VLOOKUP(B19,Štramberk!$B$49:$G$75,6,0),"")</f>
        <v/>
      </c>
      <c r="K19" s="90"/>
      <c r="L19" s="107" t="str">
        <f>IFERROR(VLOOKUP(B19,Rekovice!$B$26:$G$38,6,0),"")</f>
        <v/>
      </c>
      <c r="M19" s="92" t="str">
        <f>IFERROR(VLOOKUP(B19,Obora!$B$33:$G$40,6,0),"")</f>
        <v/>
      </c>
      <c r="N19" s="90"/>
      <c r="O19" s="107"/>
      <c r="P19" s="92"/>
      <c r="Q19" s="93">
        <f>SUM(F19:P19)</f>
        <v>16</v>
      </c>
      <c r="R19" s="94">
        <f>IF(COUNT(F19:H19,J19:P19)&gt;9,SUM(F19:P19)-MIN(SMALL(F19:H19,1),SMALL(J19:P19,1)),SUM(F19:P19))</f>
        <v>16</v>
      </c>
    </row>
    <row r="20" spans="1:18" x14ac:dyDescent="0.25">
      <c r="A20" s="96">
        <f>RANK(R20,$R:$R)</f>
        <v>18</v>
      </c>
      <c r="B20" s="83" t="s">
        <v>511</v>
      </c>
      <c r="C20" s="84" t="str">
        <f>D20&amp;", "&amp;E20</f>
        <v>1971, SK valašského království</v>
      </c>
      <c r="D20" s="85">
        <f>VLOOKUP(B20,Data!$A:$C,2,0)</f>
        <v>1971</v>
      </c>
      <c r="E20" s="85" t="str">
        <f>VLOOKUP(B20,Data!$A:$C,3,0)</f>
        <v>SK valašského království</v>
      </c>
      <c r="F20" s="86" t="str">
        <f>IFERROR(VLOOKUP(B20,zajic!$B$75:$H$85,7,0),"")</f>
        <v/>
      </c>
      <c r="G20" s="87" t="str">
        <f>IFERROR(VLOOKUP(B20,kopec!$B$52:$G$53,6,0),"")</f>
        <v/>
      </c>
      <c r="H20" s="88" t="str">
        <f>IFERROR(VLOOKUP(B20,bila_hora!$B$45:$G$47,6,0),"")</f>
        <v/>
      </c>
      <c r="I20" s="89" t="str">
        <f>IFERROR(VLOOKUP(B20,bonus!$B$8:$I$9,8,0),"")</f>
        <v/>
      </c>
      <c r="J20" s="106" t="str">
        <f>IFERROR(VLOOKUP(B20,Štramberk!$B$49:$G$75,6,0),"")</f>
        <v/>
      </c>
      <c r="K20" s="90"/>
      <c r="L20" s="107">
        <f>IFERROR(VLOOKUP(B20,Rekovice!$B$26:$G$38,6,0),"")</f>
        <v>16</v>
      </c>
      <c r="M20" s="92" t="str">
        <f>IFERROR(VLOOKUP(B20,Obora!$B$33:$G$40,6,0),"")</f>
        <v/>
      </c>
      <c r="N20" s="90"/>
      <c r="O20" s="107"/>
      <c r="P20" s="92"/>
      <c r="Q20" s="93">
        <f>SUM(F20:P20)</f>
        <v>16</v>
      </c>
      <c r="R20" s="94">
        <f>IF(COUNT(F20:H20,J20:P20)&gt;9,SUM(F20:P20)-MIN(SMALL(F20:H20,1),SMALL(J20:P20,1)),SUM(F20:P20))</f>
        <v>16</v>
      </c>
    </row>
    <row r="21" spans="1:18" x14ac:dyDescent="0.25">
      <c r="A21" s="96">
        <f>RANK(R21,$R:$R)</f>
        <v>20</v>
      </c>
      <c r="B21" s="83" t="s">
        <v>198</v>
      </c>
      <c r="C21" s="84" t="str">
        <f>D21&amp;", "&amp;E21</f>
        <v>1987, Kopřivnice</v>
      </c>
      <c r="D21" s="85">
        <f>VLOOKUP(B21,Data!$A:$C,2,0)</f>
        <v>1987</v>
      </c>
      <c r="E21" s="85" t="str">
        <f>VLOOKUP(B21,Data!$A:$C,3,0)</f>
        <v>Kopřivnice</v>
      </c>
      <c r="F21" s="86">
        <f>IFERROR(VLOOKUP(B21,zajic!$B$75:$H$85,7,0),"")</f>
        <v>15</v>
      </c>
      <c r="G21" s="87" t="str">
        <f>IFERROR(VLOOKUP(B21,kopec!$B$52:$G$53,6,0),"")</f>
        <v/>
      </c>
      <c r="H21" s="88" t="str">
        <f>IFERROR(VLOOKUP(B21,bila_hora!$B$45:$G$47,6,0),"")</f>
        <v/>
      </c>
      <c r="I21" s="89" t="str">
        <f>IFERROR(VLOOKUP(B21,bonus!$B$8:$I$9,8,0),"")</f>
        <v/>
      </c>
      <c r="J21" s="106" t="str">
        <f>IFERROR(VLOOKUP(B21,Štramberk!$B$49:$G$75,6,0),"")</f>
        <v/>
      </c>
      <c r="K21" s="90"/>
      <c r="L21" s="107" t="str">
        <f>IFERROR(VLOOKUP(B21,Rekovice!$B$26:$G$38,6,0),"")</f>
        <v/>
      </c>
      <c r="M21" s="92" t="str">
        <f>IFERROR(VLOOKUP(B21,Obora!$B$33:$G$40,6,0),"")</f>
        <v/>
      </c>
      <c r="N21" s="90"/>
      <c r="O21" s="107"/>
      <c r="P21" s="92"/>
      <c r="Q21" s="93">
        <f>SUM(F21:P21)</f>
        <v>15</v>
      </c>
      <c r="R21" s="94">
        <f>IF(COUNT(F21:H21,J21:P21)&gt;9,SUM(F21:P21)-MIN(SMALL(F21:H21,1),SMALL(J21:P21,1)),SUM(F21:P21))</f>
        <v>15</v>
      </c>
    </row>
    <row r="22" spans="1:18" x14ac:dyDescent="0.25">
      <c r="A22" s="96">
        <f>RANK(R22,$R:$R)</f>
        <v>20</v>
      </c>
      <c r="B22" s="83" t="s">
        <v>263</v>
      </c>
      <c r="C22" s="84" t="str">
        <f>D22&amp;", "&amp;E22</f>
        <v>1981, Ostrava</v>
      </c>
      <c r="D22" s="85">
        <f>VLOOKUP(B22,Data!$A:$C,2,0)</f>
        <v>1981</v>
      </c>
      <c r="E22" s="85" t="str">
        <f>VLOOKUP(B22,Data!$A:$C,3,0)</f>
        <v>Ostrava</v>
      </c>
      <c r="F22" s="86" t="str">
        <f>IFERROR(VLOOKUP(B22,zajic!$B$75:$H$85,7,0),"")</f>
        <v/>
      </c>
      <c r="G22" s="87" t="str">
        <f>IFERROR(VLOOKUP(B22,kopec!$B$52:$G$53,6,0),"")</f>
        <v/>
      </c>
      <c r="H22" s="88" t="str">
        <f>IFERROR(VLOOKUP(B22,bila_hora!$B$45:$G$47,6,0),"")</f>
        <v/>
      </c>
      <c r="I22" s="89" t="str">
        <f>IFERROR(VLOOKUP(B22,bonus!$B$8:$I$9,8,0),"")</f>
        <v/>
      </c>
      <c r="J22" s="106">
        <f>IFERROR(VLOOKUP(B22,Štramberk!$B$49:$G$75,6,0),"")</f>
        <v>15</v>
      </c>
      <c r="K22" s="90"/>
      <c r="L22" s="107" t="str">
        <f>IFERROR(VLOOKUP(B22,Rekovice!$B$26:$G$38,6,0),"")</f>
        <v/>
      </c>
      <c r="M22" s="92" t="str">
        <f>IFERROR(VLOOKUP(B22,Obora!$B$33:$G$40,6,0),"")</f>
        <v/>
      </c>
      <c r="N22" s="90"/>
      <c r="O22" s="107"/>
      <c r="P22" s="92"/>
      <c r="Q22" s="93">
        <f>SUM(F22:P22)</f>
        <v>15</v>
      </c>
      <c r="R22" s="94">
        <f>IF(COUNT(F22:H22,J22:P22)&gt;9,SUM(F22:P22)-MIN(SMALL(F22:H22,1),SMALL(J22:P22,1)),SUM(F22:P22))</f>
        <v>15</v>
      </c>
    </row>
    <row r="23" spans="1:18" x14ac:dyDescent="0.25">
      <c r="A23" s="96">
        <f>RANK(R23,$R:$R)</f>
        <v>20</v>
      </c>
      <c r="B23" s="83" t="s">
        <v>512</v>
      </c>
      <c r="C23" s="84" t="str">
        <f>D23&amp;", "&amp;E23</f>
        <v>1970, IPR</v>
      </c>
      <c r="D23" s="85">
        <f>VLOOKUP(B23,Data!$A:$C,2,0)</f>
        <v>1970</v>
      </c>
      <c r="E23" s="85" t="str">
        <f>VLOOKUP(B23,Data!$A:$C,3,0)</f>
        <v>IPR</v>
      </c>
      <c r="F23" s="86" t="str">
        <f>IFERROR(VLOOKUP(B23,zajic!$B$75:$H$85,7,0),"")</f>
        <v/>
      </c>
      <c r="G23" s="87" t="str">
        <f>IFERROR(VLOOKUP(B23,kopec!$B$52:$G$53,6,0),"")</f>
        <v/>
      </c>
      <c r="H23" s="88" t="str">
        <f>IFERROR(VLOOKUP(B23,bila_hora!$B$45:$G$47,6,0),"")</f>
        <v/>
      </c>
      <c r="I23" s="89" t="str">
        <f>IFERROR(VLOOKUP(B23,bonus!$B$8:$I$9,8,0),"")</f>
        <v/>
      </c>
      <c r="J23" s="106" t="str">
        <f>IFERROR(VLOOKUP(B23,Štramberk!$B$49:$G$75,6,0),"")</f>
        <v/>
      </c>
      <c r="K23" s="90"/>
      <c r="L23" s="107">
        <f>IFERROR(VLOOKUP(B23,Rekovice!$B$26:$G$38,6,0),"")</f>
        <v>15</v>
      </c>
      <c r="M23" s="92" t="str">
        <f>IFERROR(VLOOKUP(B23,Obora!$B$33:$G$40,6,0),"")</f>
        <v/>
      </c>
      <c r="N23" s="90"/>
      <c r="O23" s="107"/>
      <c r="P23" s="92"/>
      <c r="Q23" s="93">
        <f>SUM(F23:P23)</f>
        <v>15</v>
      </c>
      <c r="R23" s="94">
        <f>IF(COUNT(F23:H23,J23:P23)&gt;9,SUM(F23:P23)-MIN(SMALL(F23:H23,1),SMALL(J23:P23,1)),SUM(F23:P23))</f>
        <v>15</v>
      </c>
    </row>
    <row r="24" spans="1:18" x14ac:dyDescent="0.25">
      <c r="A24" s="96">
        <f>RANK(R24,$R:$R)</f>
        <v>23</v>
      </c>
      <c r="B24" s="83" t="s">
        <v>152</v>
      </c>
      <c r="C24" s="84" t="str">
        <f>D24&amp;", "&amp;E24</f>
        <v>1966, PJR Frenštát</v>
      </c>
      <c r="D24" s="85">
        <f>VLOOKUP(B24,Data!$A:$C,2,0)</f>
        <v>1966</v>
      </c>
      <c r="E24" s="85" t="str">
        <f>VLOOKUP(B24,Data!$A:$C,3,0)</f>
        <v>PJR Frenštát</v>
      </c>
      <c r="F24" s="86">
        <f>IFERROR(VLOOKUP(B24,zajic!$B$75:$H$85,7,0),"")</f>
        <v>14</v>
      </c>
      <c r="G24" s="87" t="str">
        <f>IFERROR(VLOOKUP(B24,kopec!$B$52:$G$53,6,0),"")</f>
        <v/>
      </c>
      <c r="H24" s="88" t="str">
        <f>IFERROR(VLOOKUP(B24,bila_hora!$B$45:$G$47,6,0),"")</f>
        <v/>
      </c>
      <c r="I24" s="89" t="str">
        <f>IFERROR(VLOOKUP(B24,bonus!$B$8:$I$9,8,0),"")</f>
        <v/>
      </c>
      <c r="J24" s="106" t="str">
        <f>IFERROR(VLOOKUP(B24,Štramberk!$B$49:$G$75,6,0),"")</f>
        <v/>
      </c>
      <c r="K24" s="90"/>
      <c r="L24" s="107" t="str">
        <f>IFERROR(VLOOKUP(B24,Rekovice!$B$26:$G$38,6,0),"")</f>
        <v/>
      </c>
      <c r="M24" s="92" t="str">
        <f>IFERROR(VLOOKUP(B24,Obora!$B$33:$G$40,6,0),"")</f>
        <v/>
      </c>
      <c r="N24" s="90"/>
      <c r="O24" s="107"/>
      <c r="P24" s="92"/>
      <c r="Q24" s="93">
        <f>SUM(F24:P24)</f>
        <v>14</v>
      </c>
      <c r="R24" s="94">
        <f>IF(COUNT(F24:H24,J24:P24)&gt;9,SUM(F24:P24)-MIN(SMALL(F24:H24,1),SMALL(J24:P24,1)),SUM(F24:P24))</f>
        <v>14</v>
      </c>
    </row>
    <row r="25" spans="1:18" x14ac:dyDescent="0.25">
      <c r="A25" s="96">
        <f>RANK(R25,$R:$R)</f>
        <v>23</v>
      </c>
      <c r="B25" s="83" t="s">
        <v>358</v>
      </c>
      <c r="C25" s="84" t="str">
        <f>D25&amp;", "&amp;E25</f>
        <v>1970, MK Seitl Ostrava</v>
      </c>
      <c r="D25" s="85">
        <f>VLOOKUP(B25,Data!$A:$C,2,0)</f>
        <v>1970</v>
      </c>
      <c r="E25" s="85" t="str">
        <f>VLOOKUP(B25,Data!$A:$C,3,0)</f>
        <v>MK Seitl Ostrava</v>
      </c>
      <c r="F25" s="86" t="str">
        <f>IFERROR(VLOOKUP(B25,zajic!$B$75:$H$85,7,0),"")</f>
        <v/>
      </c>
      <c r="G25" s="87" t="str">
        <f>IFERROR(VLOOKUP(B25,kopec!$B$52:$G$53,6,0),"")</f>
        <v/>
      </c>
      <c r="H25" s="88" t="str">
        <f>IFERROR(VLOOKUP(B25,bila_hora!$B$45:$G$47,6,0),"")</f>
        <v/>
      </c>
      <c r="I25" s="89" t="str">
        <f>IFERROR(VLOOKUP(B25,bonus!$B$8:$I$9,8,0),"")</f>
        <v/>
      </c>
      <c r="J25" s="106">
        <f>IFERROR(VLOOKUP(B25,Štramberk!$B$49:$G$75,6,0),"")</f>
        <v>14</v>
      </c>
      <c r="K25" s="90"/>
      <c r="L25" s="107" t="str">
        <f>IFERROR(VLOOKUP(B25,Rekovice!$B$26:$G$38,6,0),"")</f>
        <v/>
      </c>
      <c r="M25" s="92" t="str">
        <f>IFERROR(VLOOKUP(B25,Obora!$B$33:$G$40,6,0),"")</f>
        <v/>
      </c>
      <c r="N25" s="90"/>
      <c r="O25" s="107"/>
      <c r="P25" s="92"/>
      <c r="Q25" s="93">
        <f>SUM(F25:P25)</f>
        <v>14</v>
      </c>
      <c r="R25" s="94">
        <f>IF(COUNT(F25:H25,J25:P25)&gt;9,SUM(F25:P25)-MIN(SMALL(F25:H25,1),SMALL(J25:P25,1)),SUM(F25:P25))</f>
        <v>14</v>
      </c>
    </row>
    <row r="26" spans="1:18" x14ac:dyDescent="0.25">
      <c r="A26" s="96">
        <f>RANK(R26,$R:$R)</f>
        <v>23</v>
      </c>
      <c r="B26" s="83" t="s">
        <v>517</v>
      </c>
      <c r="C26" s="84" t="str">
        <f>D26&amp;", "&amp;E26</f>
        <v>1980, ***</v>
      </c>
      <c r="D26" s="85">
        <f>VLOOKUP(B26,Data!$A:$C,2,0)</f>
        <v>1980</v>
      </c>
      <c r="E26" s="85" t="str">
        <f>VLOOKUP(B26,Data!$A:$C,3,0)</f>
        <v>***</v>
      </c>
      <c r="F26" s="86" t="str">
        <f>IFERROR(VLOOKUP(B26,zajic!$B$75:$H$85,7,0),"")</f>
        <v/>
      </c>
      <c r="G26" s="87" t="str">
        <f>IFERROR(VLOOKUP(B26,kopec!$B$52:$G$53,6,0),"")</f>
        <v/>
      </c>
      <c r="H26" s="88" t="str">
        <f>IFERROR(VLOOKUP(B26,bila_hora!$B$45:$G$47,6,0),"")</f>
        <v/>
      </c>
      <c r="I26" s="89" t="str">
        <f>IFERROR(VLOOKUP(B26,bonus!$B$8:$I$9,8,0),"")</f>
        <v/>
      </c>
      <c r="J26" s="106" t="str">
        <f>IFERROR(VLOOKUP(B26,Štramberk!$B$49:$G$75,6,0),"")</f>
        <v/>
      </c>
      <c r="K26" s="90"/>
      <c r="L26" s="107">
        <f>IFERROR(VLOOKUP(B26,Rekovice!$B$26:$G$38,6,0),"")</f>
        <v>14</v>
      </c>
      <c r="M26" s="92" t="str">
        <f>IFERROR(VLOOKUP(B26,Obora!$B$33:$G$40,6,0),"")</f>
        <v/>
      </c>
      <c r="N26" s="90"/>
      <c r="O26" s="107"/>
      <c r="P26" s="92"/>
      <c r="Q26" s="93">
        <f>SUM(F26:P26)</f>
        <v>14</v>
      </c>
      <c r="R26" s="94">
        <f>IF(COUNT(F26:H26,J26:P26)&gt;9,SUM(F26:P26)-MIN(SMALL(F26:H26,1),SMALL(J26:P26,1)),SUM(F26:P26))</f>
        <v>14</v>
      </c>
    </row>
    <row r="27" spans="1:18" x14ac:dyDescent="0.25">
      <c r="A27" s="96">
        <f>RANK(R27,$R:$R)</f>
        <v>26</v>
      </c>
      <c r="B27" s="83" t="s">
        <v>599</v>
      </c>
      <c r="C27" s="84" t="str">
        <f>D27&amp;", "&amp;E27</f>
        <v>1979, Hukvaldy</v>
      </c>
      <c r="D27" s="85">
        <f>VLOOKUP(B27,Data!$A:$C,2,0)</f>
        <v>1979</v>
      </c>
      <c r="E27" s="85" t="str">
        <f>VLOOKUP(B27,Data!$A:$C,3,0)</f>
        <v>Hukvaldy</v>
      </c>
      <c r="F27" s="86" t="str">
        <f>IFERROR(VLOOKUP(B27,zajic!$B$75:$H$85,7,0),"")</f>
        <v/>
      </c>
      <c r="G27" s="87" t="str">
        <f>IFERROR(VLOOKUP(B27,kopec!$B$52:$G$53,6,0),"")</f>
        <v/>
      </c>
      <c r="H27" s="88" t="str">
        <f>IFERROR(VLOOKUP(B27,bila_hora!$B$45:$G$47,6,0),"")</f>
        <v/>
      </c>
      <c r="I27" s="89" t="str">
        <f>IFERROR(VLOOKUP(B27,bonus!$B$8:$I$9,8,0),"")</f>
        <v/>
      </c>
      <c r="J27" s="106" t="str">
        <f>IFERROR(VLOOKUP(B27,Štramberk!$B$49:$G$75,6,0),"")</f>
        <v/>
      </c>
      <c r="K27" s="90"/>
      <c r="L27" s="107" t="str">
        <f>IFERROR(VLOOKUP(B27,Rekovice!$B$26:$G$38,6,0),"")</f>
        <v/>
      </c>
      <c r="M27" s="92">
        <f>IFERROR(VLOOKUP(B27,Obora!$B$33:$G$40,6,0),"")</f>
        <v>13</v>
      </c>
      <c r="N27" s="90"/>
      <c r="O27" s="107"/>
      <c r="P27" s="92"/>
      <c r="Q27" s="93">
        <f>SUM(F27:P27)</f>
        <v>13</v>
      </c>
      <c r="R27" s="94">
        <f>IF(COUNT(F27:H27,J27:P27)&gt;9,SUM(F27:P27)-MIN(SMALL(F27:H27,1),SMALL(J27:P27,1)),SUM(F27:P27))</f>
        <v>13</v>
      </c>
    </row>
    <row r="28" spans="1:18" x14ac:dyDescent="0.25">
      <c r="A28" s="96">
        <f>RANK(R28,$R:$R)</f>
        <v>27</v>
      </c>
      <c r="B28" s="83" t="s">
        <v>200</v>
      </c>
      <c r="C28" s="84" t="str">
        <f>D28&amp;", "&amp;E28</f>
        <v>1987, Titan SC</v>
      </c>
      <c r="D28" s="85">
        <f>VLOOKUP(B28,Data!$A:$C,2,0)</f>
        <v>1987</v>
      </c>
      <c r="E28" s="85" t="str">
        <f>VLOOKUP(B28,Data!$A:$C,3,0)</f>
        <v>Titan SC</v>
      </c>
      <c r="F28" s="86">
        <f>IFERROR(VLOOKUP(B28,zajic!$B$75:$H$85,7,0),"")</f>
        <v>12</v>
      </c>
      <c r="G28" s="87" t="str">
        <f>IFERROR(VLOOKUP(B28,kopec!$B$52:$G$53,6,0),"")</f>
        <v/>
      </c>
      <c r="H28" s="88" t="str">
        <f>IFERROR(VLOOKUP(B28,bila_hora!$B$45:$G$47,6,0),"")</f>
        <v/>
      </c>
      <c r="I28" s="89" t="str">
        <f>IFERROR(VLOOKUP(B28,bonus!$B$8:$I$9,8,0),"")</f>
        <v/>
      </c>
      <c r="J28" s="106" t="str">
        <f>IFERROR(VLOOKUP(B28,Štramberk!$B$49:$G$75,6,0),"")</f>
        <v/>
      </c>
      <c r="K28" s="90"/>
      <c r="L28" s="107" t="str">
        <f>IFERROR(VLOOKUP(B28,Rekovice!$B$26:$G$38,6,0),"")</f>
        <v/>
      </c>
      <c r="M28" s="92" t="str">
        <f>IFERROR(VLOOKUP(B28,Obora!$B$33:$G$40,6,0),"")</f>
        <v/>
      </c>
      <c r="N28" s="90"/>
      <c r="O28" s="107"/>
      <c r="P28" s="92"/>
      <c r="Q28" s="93">
        <f>SUM(F28:P28)</f>
        <v>12</v>
      </c>
      <c r="R28" s="94">
        <f>IF(COUNT(F28:H28,J28:P28)&gt;9,SUM(F28:P28)-MIN(SMALL(F28:H28,1),SMALL(J28:P28,1)),SUM(F28:P28))</f>
        <v>12</v>
      </c>
    </row>
    <row r="29" spans="1:18" x14ac:dyDescent="0.25">
      <c r="A29" s="96">
        <f>RANK(R29,$R:$R)</f>
        <v>27</v>
      </c>
      <c r="B29" s="83" t="s">
        <v>266</v>
      </c>
      <c r="C29" s="84" t="str">
        <f>D29&amp;", "&amp;E29</f>
        <v>1986, Liga 100 Praha</v>
      </c>
      <c r="D29" s="85">
        <f>VLOOKUP(B29,Data!$A:$C,2,0)</f>
        <v>1986</v>
      </c>
      <c r="E29" s="85" t="str">
        <f>VLOOKUP(B29,Data!$A:$C,3,0)</f>
        <v>Liga 100 Praha</v>
      </c>
      <c r="F29" s="86" t="str">
        <f>IFERROR(VLOOKUP(B29,zajic!$B$75:$H$85,7,0),"")</f>
        <v/>
      </c>
      <c r="G29" s="87" t="str">
        <f>IFERROR(VLOOKUP(B29,kopec!$B$52:$G$53,6,0),"")</f>
        <v/>
      </c>
      <c r="H29" s="88" t="str">
        <f>IFERROR(VLOOKUP(B29,bila_hora!$B$45:$G$47,6,0),"")</f>
        <v/>
      </c>
      <c r="I29" s="89" t="str">
        <f>IFERROR(VLOOKUP(B29,bonus!$B$8:$I$9,8,0),"")</f>
        <v/>
      </c>
      <c r="J29" s="106">
        <f>IFERROR(VLOOKUP(B29,Štramberk!$B$49:$G$75,6,0),"")</f>
        <v>12</v>
      </c>
      <c r="K29" s="90"/>
      <c r="L29" s="107" t="str">
        <f>IFERROR(VLOOKUP(B29,Rekovice!$B$26:$G$38,6,0),"")</f>
        <v/>
      </c>
      <c r="M29" s="92" t="str">
        <f>IFERROR(VLOOKUP(B29,Obora!$B$33:$G$40,6,0),"")</f>
        <v/>
      </c>
      <c r="N29" s="90"/>
      <c r="O29" s="107"/>
      <c r="P29" s="92"/>
      <c r="Q29" s="93">
        <f>SUM(F29:P29)</f>
        <v>12</v>
      </c>
      <c r="R29" s="94">
        <f>IF(COUNT(F29:H29,J29:P29)&gt;9,SUM(F29:P29)-MIN(SMALL(F29:H29,1),SMALL(J29:P29,1)),SUM(F29:P29))</f>
        <v>12</v>
      </c>
    </row>
    <row r="30" spans="1:18" x14ac:dyDescent="0.25">
      <c r="A30" s="96">
        <f>RANK(R30,$R:$R)</f>
        <v>27</v>
      </c>
      <c r="B30" s="83" t="s">
        <v>520</v>
      </c>
      <c r="C30" s="84" t="str">
        <f>D30&amp;", "&amp;E30</f>
        <v>1958, ***</v>
      </c>
      <c r="D30" s="85">
        <f>VLOOKUP(B30,Data!$A:$C,2,0)</f>
        <v>1958</v>
      </c>
      <c r="E30" s="85" t="str">
        <f>VLOOKUP(B30,Data!$A:$C,3,0)</f>
        <v>***</v>
      </c>
      <c r="F30" s="86" t="str">
        <f>IFERROR(VLOOKUP(B30,zajic!$B$75:$H$85,7,0),"")</f>
        <v/>
      </c>
      <c r="G30" s="87" t="str">
        <f>IFERROR(VLOOKUP(B30,kopec!$B$52:$G$53,6,0),"")</f>
        <v/>
      </c>
      <c r="H30" s="88" t="str">
        <f>IFERROR(VLOOKUP(B30,bila_hora!$B$45:$G$47,6,0),"")</f>
        <v/>
      </c>
      <c r="I30" s="89" t="str">
        <f>IFERROR(VLOOKUP(B30,bonus!$B$8:$I$9,8,0),"")</f>
        <v/>
      </c>
      <c r="J30" s="106" t="str">
        <f>IFERROR(VLOOKUP(B30,Štramberk!$B$49:$G$75,6,0),"")</f>
        <v/>
      </c>
      <c r="K30" s="90"/>
      <c r="L30" s="107">
        <f>IFERROR(VLOOKUP(B30,Rekovice!$B$26:$G$38,6,0),"")</f>
        <v>12</v>
      </c>
      <c r="M30" s="92" t="str">
        <f>IFERROR(VLOOKUP(B30,Obora!$B$33:$G$40,6,0),"")</f>
        <v/>
      </c>
      <c r="N30" s="90"/>
      <c r="O30" s="107"/>
      <c r="P30" s="92"/>
      <c r="Q30" s="93">
        <f>SUM(F30:P30)</f>
        <v>12</v>
      </c>
      <c r="R30" s="94">
        <f>IF(COUNT(F30:H30,J30:P30)&gt;9,SUM(F30:P30)-MIN(SMALL(F30:H30,1),SMALL(J30:P30,1)),SUM(F30:P30))</f>
        <v>12</v>
      </c>
    </row>
    <row r="31" spans="1:18" x14ac:dyDescent="0.25">
      <c r="A31" s="96">
        <f>RANK(R31,$R:$R)</f>
        <v>30</v>
      </c>
      <c r="B31" s="83" t="s">
        <v>365</v>
      </c>
      <c r="C31" s="84" t="str">
        <f>D31&amp;", "&amp;E31</f>
        <v>1956, Pepa Team FM</v>
      </c>
      <c r="D31" s="85">
        <f>VLOOKUP(B31,Data!$A:$C,2,0)</f>
        <v>1956</v>
      </c>
      <c r="E31" s="85" t="str">
        <f>VLOOKUP(B31,Data!$A:$C,3,0)</f>
        <v>Pepa Team FM</v>
      </c>
      <c r="F31" s="86" t="str">
        <f>IFERROR(VLOOKUP(B31,zajic!$B$75:$H$85,7,0),"")</f>
        <v/>
      </c>
      <c r="G31" s="87" t="str">
        <f>IFERROR(VLOOKUP(B31,kopec!$B$52:$G$53,6,0),"")</f>
        <v/>
      </c>
      <c r="H31" s="88" t="str">
        <f>IFERROR(VLOOKUP(B31,bila_hora!$B$45:$G$47,6,0),"")</f>
        <v/>
      </c>
      <c r="I31" s="89" t="str">
        <f>IFERROR(VLOOKUP(B31,bonus!$B$8:$I$9,8,0),"")</f>
        <v/>
      </c>
      <c r="J31" s="106">
        <f>IFERROR(VLOOKUP(B31,Štramberk!$B$49:$G$75,6,0),"")</f>
        <v>11</v>
      </c>
      <c r="K31" s="90"/>
      <c r="L31" s="107" t="str">
        <f>IFERROR(VLOOKUP(B31,Rekovice!$B$26:$G$38,6,0),"")</f>
        <v/>
      </c>
      <c r="M31" s="92" t="str">
        <f>IFERROR(VLOOKUP(B31,Obora!$B$33:$G$40,6,0),"")</f>
        <v/>
      </c>
      <c r="N31" s="90"/>
      <c r="O31" s="107"/>
      <c r="P31" s="92"/>
      <c r="Q31" s="93">
        <f>SUM(F31:P31)</f>
        <v>11</v>
      </c>
      <c r="R31" s="94">
        <f>IF(COUNT(F31:H31,J31:P31)&gt;9,SUM(F31:P31)-MIN(SMALL(F31:H31,1),SMALL(J31:P31,1)),SUM(F31:P31))</f>
        <v>11</v>
      </c>
    </row>
    <row r="32" spans="1:18" x14ac:dyDescent="0.25">
      <c r="A32" s="96">
        <f>RANK(R32,$R:$R)</f>
        <v>30</v>
      </c>
      <c r="B32" s="83" t="s">
        <v>521</v>
      </c>
      <c r="C32" s="84" t="str">
        <f>D32&amp;", "&amp;E32</f>
        <v>1980, TJ Sokol Opatovice</v>
      </c>
      <c r="D32" s="85">
        <f>VLOOKUP(B32,Data!$A:$C,2,0)</f>
        <v>1980</v>
      </c>
      <c r="E32" s="85" t="str">
        <f>VLOOKUP(B32,Data!$A:$C,3,0)</f>
        <v>TJ Sokol Opatovice</v>
      </c>
      <c r="F32" s="86" t="str">
        <f>IFERROR(VLOOKUP(B32,zajic!$B$75:$H$85,7,0),"")</f>
        <v/>
      </c>
      <c r="G32" s="87" t="str">
        <f>IFERROR(VLOOKUP(B32,kopec!$B$52:$G$53,6,0),"")</f>
        <v/>
      </c>
      <c r="H32" s="88" t="str">
        <f>IFERROR(VLOOKUP(B32,bila_hora!$B$45:$G$47,6,0),"")</f>
        <v/>
      </c>
      <c r="I32" s="89" t="str">
        <f>IFERROR(VLOOKUP(B32,bonus!$B$8:$I$9,8,0),"")</f>
        <v/>
      </c>
      <c r="J32" s="106" t="str">
        <f>IFERROR(VLOOKUP(B32,Štramberk!$B$49:$G$75,6,0),"")</f>
        <v/>
      </c>
      <c r="K32" s="90"/>
      <c r="L32" s="107">
        <f>IFERROR(VLOOKUP(B32,Rekovice!$B$26:$G$38,6,0),"")</f>
        <v>11</v>
      </c>
      <c r="M32" s="92" t="str">
        <f>IFERROR(VLOOKUP(B32,Obora!$B$33:$G$40,6,0),"")</f>
        <v/>
      </c>
      <c r="N32" s="90"/>
      <c r="O32" s="107"/>
      <c r="P32" s="92"/>
      <c r="Q32" s="93">
        <f>SUM(F32:P32)</f>
        <v>11</v>
      </c>
      <c r="R32" s="94">
        <f>IF(COUNT(F32:H32,J32:P32)&gt;9,SUM(F32:P32)-MIN(SMALL(F32:H32,1),SMALL(J32:P32,1)),SUM(F32:P32))</f>
        <v>11</v>
      </c>
    </row>
    <row r="33" spans="1:18" x14ac:dyDescent="0.25">
      <c r="A33" s="96">
        <f>RANK(R33,$R:$R)</f>
        <v>32</v>
      </c>
      <c r="B33" s="83" t="s">
        <v>352</v>
      </c>
      <c r="C33" s="84" t="str">
        <f>D33&amp;", "&amp;E33</f>
        <v>1973, BK.SAK.Ložiska Karviná</v>
      </c>
      <c r="D33" s="85">
        <f>VLOOKUP(B33,Data!$A:$C,2,0)</f>
        <v>1973</v>
      </c>
      <c r="E33" s="85" t="str">
        <f>VLOOKUP(B33,Data!$A:$C,3,0)</f>
        <v>BK.SAK.Ložiska Karviná</v>
      </c>
      <c r="F33" s="86" t="str">
        <f>IFERROR(VLOOKUP(B33,zajic!$B$75:$H$85,7,0),"")</f>
        <v/>
      </c>
      <c r="G33" s="87" t="str">
        <f>IFERROR(VLOOKUP(B33,kopec!$B$52:$G$53,6,0),"")</f>
        <v/>
      </c>
      <c r="H33" s="88" t="str">
        <f>IFERROR(VLOOKUP(B33,bila_hora!$B$45:$G$47,6,0),"")</f>
        <v/>
      </c>
      <c r="I33" s="89" t="str">
        <f>IFERROR(VLOOKUP(B33,bonus!$B$8:$I$9,8,0),"")</f>
        <v/>
      </c>
      <c r="J33" s="106">
        <f>IFERROR(VLOOKUP(B33,Štramberk!$B$49:$G$75,6,0),"")</f>
        <v>10</v>
      </c>
      <c r="K33" s="90"/>
      <c r="L33" s="107" t="str">
        <f>IFERROR(VLOOKUP(B33,Rekovice!$B$26:$G$38,6,0),"")</f>
        <v/>
      </c>
      <c r="M33" s="92" t="str">
        <f>IFERROR(VLOOKUP(B33,Obora!$B$33:$G$40,6,0),"")</f>
        <v/>
      </c>
      <c r="N33" s="90"/>
      <c r="O33" s="107"/>
      <c r="P33" s="92"/>
      <c r="Q33" s="93">
        <f>SUM(F33:P33)</f>
        <v>10</v>
      </c>
      <c r="R33" s="94">
        <f>IF(COUNT(F33:H33,J33:P33)&gt;9,SUM(F33:P33)-MIN(SMALL(F33:H33,1),SMALL(J33:P33,1)),SUM(F33:P33))</f>
        <v>10</v>
      </c>
    </row>
    <row r="34" spans="1:18" x14ac:dyDescent="0.25">
      <c r="A34" s="96">
        <f>RANK(R34,$R:$R)</f>
        <v>32</v>
      </c>
      <c r="B34" s="83" t="s">
        <v>477</v>
      </c>
      <c r="C34" s="84" t="str">
        <f>D34&amp;", "&amp;E34</f>
        <v>1988, Orel Veřovice</v>
      </c>
      <c r="D34" s="85">
        <f>VLOOKUP(B34,Data!$A:$C,2,0)</f>
        <v>1988</v>
      </c>
      <c r="E34" s="85" t="str">
        <f>VLOOKUP(B34,Data!$A:$C,3,0)</f>
        <v>Orel Veřovice</v>
      </c>
      <c r="F34" s="86">
        <f>IFERROR(VLOOKUP(B34,zajic!$B$75:$H$85,7,0),"")</f>
        <v>10</v>
      </c>
      <c r="G34" s="87" t="str">
        <f>IFERROR(VLOOKUP(B34,kopec!$B$52:$G$53,6,0),"")</f>
        <v/>
      </c>
      <c r="H34" s="88" t="str">
        <f>IFERROR(VLOOKUP(B34,bila_hora!$B$45:$G$47,6,0),"")</f>
        <v/>
      </c>
      <c r="I34" s="89" t="str">
        <f>IFERROR(VLOOKUP(B34,bonus!$B$8:$I$9,8,0),"")</f>
        <v/>
      </c>
      <c r="J34" s="106" t="str">
        <f>IFERROR(VLOOKUP(B34,Štramberk!$B$49:$G$75,6,0),"")</f>
        <v/>
      </c>
      <c r="K34" s="90"/>
      <c r="L34" s="107" t="str">
        <f>IFERROR(VLOOKUP(B34,Rekovice!$B$26:$G$38,6,0),"")</f>
        <v/>
      </c>
      <c r="M34" s="92" t="str">
        <f>IFERROR(VLOOKUP(B34,Obora!$B$33:$G$40,6,0),"")</f>
        <v/>
      </c>
      <c r="N34" s="90"/>
      <c r="O34" s="107"/>
      <c r="P34" s="92"/>
      <c r="Q34" s="93">
        <f>SUM(F34:P34)</f>
        <v>10</v>
      </c>
      <c r="R34" s="94">
        <f>IF(COUNT(F34:H34,J34:P34)&gt;9,SUM(F34:P34)-MIN(SMALL(F34:H34,1),SMALL(J34:P34,1)),SUM(F34:P34))</f>
        <v>10</v>
      </c>
    </row>
    <row r="35" spans="1:18" x14ac:dyDescent="0.25">
      <c r="A35" s="96">
        <f>RANK(R35,$R:$R)</f>
        <v>32</v>
      </c>
      <c r="B35" s="83" t="s">
        <v>527</v>
      </c>
      <c r="C35" s="84" t="str">
        <f>D35&amp;", "&amp;E35</f>
        <v>1991, TJ Sokol Frenštát p/R</v>
      </c>
      <c r="D35" s="85">
        <f>VLOOKUP(B35,Data!$A:$C,2,0)</f>
        <v>1991</v>
      </c>
      <c r="E35" s="85" t="str">
        <f>VLOOKUP(B35,Data!$A:$C,3,0)</f>
        <v>TJ Sokol Frenštát p/R</v>
      </c>
      <c r="F35" s="86" t="str">
        <f>IFERROR(VLOOKUP(B35,zajic!$B$75:$H$85,7,0),"")</f>
        <v/>
      </c>
      <c r="G35" s="87" t="str">
        <f>IFERROR(VLOOKUP(B35,kopec!$B$52:$G$53,6,0),"")</f>
        <v/>
      </c>
      <c r="H35" s="88" t="str">
        <f>IFERROR(VLOOKUP(B35,bila_hora!$B$45:$G$47,6,0),"")</f>
        <v/>
      </c>
      <c r="I35" s="89" t="str">
        <f>IFERROR(VLOOKUP(B35,bonus!$B$8:$I$9,8,0),"")</f>
        <v/>
      </c>
      <c r="J35" s="106" t="str">
        <f>IFERROR(VLOOKUP(B35,Štramberk!$B$49:$G$75,6,0),"")</f>
        <v/>
      </c>
      <c r="K35" s="90"/>
      <c r="L35" s="107">
        <f>IFERROR(VLOOKUP(B35,Rekovice!$B$26:$G$38,6,0),"")</f>
        <v>10</v>
      </c>
      <c r="M35" s="92" t="str">
        <f>IFERROR(VLOOKUP(B35,Obora!$B$33:$G$40,6,0),"")</f>
        <v/>
      </c>
      <c r="N35" s="90"/>
      <c r="O35" s="107"/>
      <c r="P35" s="92"/>
      <c r="Q35" s="93">
        <f>SUM(F35:P35)</f>
        <v>10</v>
      </c>
      <c r="R35" s="94">
        <f>IF(COUNT(F35:H35,J35:P35)&gt;9,SUM(F35:P35)-MIN(SMALL(F35:H35,1),SMALL(J35:P35,1)),SUM(F35:P35))</f>
        <v>10</v>
      </c>
    </row>
    <row r="36" spans="1:18" x14ac:dyDescent="0.25">
      <c r="A36" s="96">
        <f>RANK(R36,$R:$R)</f>
        <v>35</v>
      </c>
      <c r="B36" s="83" t="s">
        <v>269</v>
      </c>
      <c r="C36" s="84" t="str">
        <f>D36&amp;", "&amp;E36</f>
        <v>1965, MK Seitl Ostrava</v>
      </c>
      <c r="D36" s="85">
        <f>VLOOKUP(B36,Data!$A:$C,2,0)</f>
        <v>1965</v>
      </c>
      <c r="E36" s="85" t="str">
        <f>VLOOKUP(B36,Data!$A:$C,3,0)</f>
        <v>MK Seitl Ostrava</v>
      </c>
      <c r="F36" s="86" t="str">
        <f>IFERROR(VLOOKUP(B36,zajic!$B$75:$H$85,7,0),"")</f>
        <v/>
      </c>
      <c r="G36" s="87" t="str">
        <f>IFERROR(VLOOKUP(B36,kopec!$B$52:$G$53,6,0),"")</f>
        <v/>
      </c>
      <c r="H36" s="88" t="str">
        <f>IFERROR(VLOOKUP(B36,bila_hora!$B$45:$G$47,6,0),"")</f>
        <v/>
      </c>
      <c r="I36" s="89" t="str">
        <f>IFERROR(VLOOKUP(B36,bonus!$B$8:$I$9,8,0),"")</f>
        <v/>
      </c>
      <c r="J36" s="106">
        <f>IFERROR(VLOOKUP(B36,Štramberk!$B$49:$G$75,6,0),"")</f>
        <v>9</v>
      </c>
      <c r="K36" s="90"/>
      <c r="L36" s="107" t="str">
        <f>IFERROR(VLOOKUP(B36,Rekovice!$B$26:$G$38,6,0),"")</f>
        <v/>
      </c>
      <c r="M36" s="92" t="str">
        <f>IFERROR(VLOOKUP(B36,Obora!$B$33:$G$40,6,0),"")</f>
        <v/>
      </c>
      <c r="N36" s="90"/>
      <c r="O36" s="107"/>
      <c r="P36" s="92"/>
      <c r="Q36" s="93">
        <f>SUM(F36:P36)</f>
        <v>9</v>
      </c>
      <c r="R36" s="94">
        <f>IF(COUNT(F36:H36,J36:P36)&gt;9,SUM(F36:P36)-MIN(SMALL(F36:H36,1),SMALL(J36:P36,1)),SUM(F36:P36))</f>
        <v>9</v>
      </c>
    </row>
    <row r="37" spans="1:18" x14ac:dyDescent="0.25">
      <c r="A37" s="96">
        <f>RANK(R37,$R:$R)</f>
        <v>35</v>
      </c>
      <c r="B37" s="83" t="s">
        <v>528</v>
      </c>
      <c r="C37" s="84" t="str">
        <f>D37&amp;", "&amp;E37</f>
        <v>1982, Centrum RADOSTI</v>
      </c>
      <c r="D37" s="85">
        <f>VLOOKUP(B37,Data!$A:$C,2,0)</f>
        <v>1982</v>
      </c>
      <c r="E37" s="85" t="str">
        <f>VLOOKUP(B37,Data!$A:$C,3,0)</f>
        <v>Centrum RADOSTI</v>
      </c>
      <c r="F37" s="86" t="str">
        <f>IFERROR(VLOOKUP(B37,zajic!$B$75:$H$85,7,0),"")</f>
        <v/>
      </c>
      <c r="G37" s="87" t="str">
        <f>IFERROR(VLOOKUP(B37,kopec!$B$52:$G$53,6,0),"")</f>
        <v/>
      </c>
      <c r="H37" s="88" t="str">
        <f>IFERROR(VLOOKUP(B37,bila_hora!$B$45:$G$47,6,0),"")</f>
        <v/>
      </c>
      <c r="I37" s="89" t="str">
        <f>IFERROR(VLOOKUP(B37,bonus!$B$8:$I$9,8,0),"")</f>
        <v/>
      </c>
      <c r="J37" s="106" t="str">
        <f>IFERROR(VLOOKUP(B37,Štramberk!$B$49:$G$75,6,0),"")</f>
        <v/>
      </c>
      <c r="K37" s="90"/>
      <c r="L37" s="107">
        <f>IFERROR(VLOOKUP(B37,Rekovice!$B$26:$G$38,6,0),"")</f>
        <v>9</v>
      </c>
      <c r="M37" s="92" t="str">
        <f>IFERROR(VLOOKUP(B37,Obora!$B$33:$G$40,6,0),"")</f>
        <v/>
      </c>
      <c r="N37" s="90"/>
      <c r="O37" s="107"/>
      <c r="P37" s="92"/>
      <c r="Q37" s="93">
        <f>SUM(F37:P37)</f>
        <v>9</v>
      </c>
      <c r="R37" s="94">
        <f>IF(COUNT(F37:H37,J37:P37)&gt;9,SUM(F37:P37)-MIN(SMALL(F37:H37,1),SMALL(J37:P37,1)),SUM(F37:P37))</f>
        <v>9</v>
      </c>
    </row>
    <row r="38" spans="1:18" x14ac:dyDescent="0.25">
      <c r="A38" s="96">
        <f>RANK(R38,$R:$R)</f>
        <v>37</v>
      </c>
      <c r="B38" s="83" t="s">
        <v>529</v>
      </c>
      <c r="C38" s="84" t="str">
        <f>D38&amp;", "&amp;E38</f>
        <v>1993, TJ Sokol Frenštát p/R</v>
      </c>
      <c r="D38" s="85">
        <f>VLOOKUP(B38,Data!$A:$C,2,0)</f>
        <v>1993</v>
      </c>
      <c r="E38" s="85" t="str">
        <f>VLOOKUP(B38,Data!$A:$C,3,0)</f>
        <v>TJ Sokol Frenštát p/R</v>
      </c>
      <c r="F38" s="86" t="str">
        <f>IFERROR(VLOOKUP(B38,zajic!$B$75:$H$85,7,0),"")</f>
        <v/>
      </c>
      <c r="G38" s="87" t="str">
        <f>IFERROR(VLOOKUP(B38,kopec!$B$52:$G$53,6,0),"")</f>
        <v/>
      </c>
      <c r="H38" s="88" t="str">
        <f>IFERROR(VLOOKUP(B38,bila_hora!$B$45:$G$47,6,0),"")</f>
        <v/>
      </c>
      <c r="I38" s="89" t="str">
        <f>IFERROR(VLOOKUP(B38,bonus!$B$8:$I$9,8,0),"")</f>
        <v/>
      </c>
      <c r="J38" s="106" t="str">
        <f>IFERROR(VLOOKUP(B38,Štramberk!$B$49:$G$75,6,0),"")</f>
        <v/>
      </c>
      <c r="K38" s="90"/>
      <c r="L38" s="107">
        <f>IFERROR(VLOOKUP(B38,Rekovice!$B$26:$G$38,6,0),"")</f>
        <v>8</v>
      </c>
      <c r="M38" s="92" t="str">
        <f>IFERROR(VLOOKUP(B38,Obora!$B$33:$G$40,6,0),"")</f>
        <v/>
      </c>
      <c r="N38" s="90"/>
      <c r="O38" s="107"/>
      <c r="P38" s="92"/>
      <c r="Q38" s="93">
        <f>SUM(F38:P38)</f>
        <v>8</v>
      </c>
      <c r="R38" s="94">
        <f>IF(COUNT(F38:H38,J38:P38)&gt;9,SUM(F38:P38)-MIN(SMALL(F38:H38,1),SMALL(J38:P38,1)),SUM(F38:P38))</f>
        <v>8</v>
      </c>
    </row>
    <row r="39" spans="1:18" x14ac:dyDescent="0.25">
      <c r="A39" s="96">
        <f>RANK(R39,$R:$R)</f>
        <v>38</v>
      </c>
      <c r="B39" s="83" t="s">
        <v>270</v>
      </c>
      <c r="C39" s="84" t="str">
        <f>D39&amp;", "&amp;E39</f>
        <v>1972, MK Seitl Ostrava</v>
      </c>
      <c r="D39" s="85">
        <f>VLOOKUP(B39,Data!$A:$C,2,0)</f>
        <v>1972</v>
      </c>
      <c r="E39" s="85" t="str">
        <f>VLOOKUP(B39,Data!$A:$C,3,0)</f>
        <v>MK Seitl Ostrava</v>
      </c>
      <c r="F39" s="86" t="str">
        <f>IFERROR(VLOOKUP(B39,zajic!$B$75:$H$85,7,0),"")</f>
        <v/>
      </c>
      <c r="G39" s="87" t="str">
        <f>IFERROR(VLOOKUP(B39,kopec!$B$52:$G$53,6,0),"")</f>
        <v/>
      </c>
      <c r="H39" s="88" t="str">
        <f>IFERROR(VLOOKUP(B39,bila_hora!$B$45:$G$47,6,0),"")</f>
        <v/>
      </c>
      <c r="I39" s="89" t="str">
        <f>IFERROR(VLOOKUP(B39,bonus!$B$8:$I$9,8,0),"")</f>
        <v/>
      </c>
      <c r="J39" s="106">
        <f>IFERROR(VLOOKUP(B39,Štramberk!$B$49:$G$75,6,0),"")</f>
        <v>7</v>
      </c>
      <c r="K39" s="90"/>
      <c r="L39" s="107" t="str">
        <f>IFERROR(VLOOKUP(B39,Rekovice!$B$26:$G$38,6,0),"")</f>
        <v/>
      </c>
      <c r="M39" s="92" t="str">
        <f>IFERROR(VLOOKUP(B39,Obora!$B$33:$G$40,6,0),"")</f>
        <v/>
      </c>
      <c r="N39" s="90"/>
      <c r="O39" s="107"/>
      <c r="P39" s="92"/>
      <c r="Q39" s="93">
        <f>SUM(F39:P39)</f>
        <v>7</v>
      </c>
      <c r="R39" s="94">
        <f>IF(COUNT(F39:H39,J39:P39)&gt;9,SUM(F39:P39)-MIN(SMALL(F39:H39,1),SMALL(J39:P39,1)),SUM(F39:P39))</f>
        <v>7</v>
      </c>
    </row>
    <row r="40" spans="1:18" x14ac:dyDescent="0.25">
      <c r="A40" s="96">
        <f>RANK(R40,$R:$R)</f>
        <v>39</v>
      </c>
      <c r="B40" s="83" t="s">
        <v>271</v>
      </c>
      <c r="C40" s="84" t="str">
        <f>D40&amp;", "&amp;E40</f>
        <v>1975, Ostrava</v>
      </c>
      <c r="D40" s="85">
        <f>VLOOKUP(B40,Data!$A:$C,2,0)</f>
        <v>1975</v>
      </c>
      <c r="E40" s="85" t="str">
        <f>VLOOKUP(B40,Data!$A:$C,3,0)</f>
        <v>Ostrava</v>
      </c>
      <c r="F40" s="86" t="str">
        <f>IFERROR(VLOOKUP(B40,zajic!$B$75:$H$85,7,0),"")</f>
        <v/>
      </c>
      <c r="G40" s="87" t="str">
        <f>IFERROR(VLOOKUP(B40,kopec!$B$52:$G$53,6,0),"")</f>
        <v/>
      </c>
      <c r="H40" s="88" t="str">
        <f>IFERROR(VLOOKUP(B40,bila_hora!$B$45:$G$47,6,0),"")</f>
        <v/>
      </c>
      <c r="I40" s="89" t="str">
        <f>IFERROR(VLOOKUP(B40,bonus!$B$8:$I$9,8,0),"")</f>
        <v/>
      </c>
      <c r="J40" s="106">
        <f>IFERROR(VLOOKUP(B40,Štramberk!$B$49:$G$75,6,0),"")</f>
        <v>6</v>
      </c>
      <c r="K40" s="90"/>
      <c r="L40" s="107" t="str">
        <f>IFERROR(VLOOKUP(B40,Rekovice!$B$26:$G$38,6,0),"")</f>
        <v/>
      </c>
      <c r="M40" s="92" t="str">
        <f>IFERROR(VLOOKUP(B40,Obora!$B$33:$G$40,6,0),"")</f>
        <v/>
      </c>
      <c r="N40" s="90"/>
      <c r="O40" s="107"/>
      <c r="P40" s="92"/>
      <c r="Q40" s="93">
        <f>SUM(F40:P40)</f>
        <v>6</v>
      </c>
      <c r="R40" s="94">
        <f>IF(COUNT(F40:H40,J40:P40)&gt;9,SUM(F40:P40)-MIN(SMALL(F40:H40,1),SMALL(J40:P40,1)),SUM(F40:P40))</f>
        <v>6</v>
      </c>
    </row>
    <row r="41" spans="1:18" x14ac:dyDescent="0.25">
      <c r="A41" s="96">
        <f>RANK(R41,$R:$R)</f>
        <v>40</v>
      </c>
      <c r="B41" s="83" t="s">
        <v>201</v>
      </c>
      <c r="C41" s="84" t="str">
        <f>D41&amp;", "&amp;E41</f>
        <v>1963, Veřovice</v>
      </c>
      <c r="D41" s="85">
        <f>VLOOKUP(B41,Data!$A:$C,2,0)</f>
        <v>1963</v>
      </c>
      <c r="E41" s="85" t="str">
        <f>VLOOKUP(B41,Data!$A:$C,3,0)</f>
        <v>Veřovice</v>
      </c>
      <c r="F41" s="86" t="str">
        <f>IFERROR(VLOOKUP(B41,zajic!$B$75:$H$85,7,0),"")</f>
        <v/>
      </c>
      <c r="G41" s="87"/>
      <c r="H41" s="88"/>
      <c r="I41" s="89"/>
      <c r="J41" s="106">
        <f>IFERROR(VLOOKUP(B41,Štramberk!$B$49:$G$75,6,0),"")</f>
        <v>4</v>
      </c>
      <c r="K41" s="90"/>
      <c r="L41" s="107" t="str">
        <f>IFERROR(VLOOKUP(B41,Rekovice!$B$26:$G$38,6,0),"")</f>
        <v/>
      </c>
      <c r="M41" s="92" t="str">
        <f>IFERROR(VLOOKUP(B41,Obora!$B$33:$G$40,6,0),"")</f>
        <v/>
      </c>
      <c r="N41" s="90"/>
      <c r="O41" s="107"/>
      <c r="P41" s="92"/>
      <c r="Q41" s="93">
        <f>SUM(F41:P41)</f>
        <v>4</v>
      </c>
      <c r="R41" s="94">
        <f>IF(COUNT(F41:H41,J41:P41)&gt;9,SUM(F41:P41)-MIN(SMALL(F41:H41,1),SMALL(J41:P41,1)),SUM(F41:P41))</f>
        <v>4</v>
      </c>
    </row>
    <row r="42" spans="1:18" x14ac:dyDescent="0.25">
      <c r="A42" s="96">
        <f>RANK(R42,$R:$R)</f>
        <v>41</v>
      </c>
      <c r="B42" s="83" t="s">
        <v>274</v>
      </c>
      <c r="C42" s="84" t="str">
        <f>D42&amp;", "&amp;E42</f>
        <v>1972, Nový Jičín</v>
      </c>
      <c r="D42" s="85">
        <f>VLOOKUP(B42,Data!$A:$C,2,0)</f>
        <v>1972</v>
      </c>
      <c r="E42" s="85" t="str">
        <f>VLOOKUP(B42,Data!$A:$C,3,0)</f>
        <v>Nový Jičín</v>
      </c>
      <c r="F42" s="86" t="str">
        <f>IFERROR(VLOOKUP(B42,zajic!$B$75:$H$85,7,0),"")</f>
        <v/>
      </c>
      <c r="G42" s="87" t="str">
        <f>IFERROR(VLOOKUP(B42,kopec!$B$52:$G$53,6,0),"")</f>
        <v/>
      </c>
      <c r="H42" s="88" t="str">
        <f>IFERROR(VLOOKUP(B42,bila_hora!$B$45:$G$47,6,0),"")</f>
        <v/>
      </c>
      <c r="I42" s="89" t="str">
        <f>IFERROR(VLOOKUP(B42,bonus!$B$8:$I$9,8,0),"")</f>
        <v/>
      </c>
      <c r="J42" s="106">
        <f>IFERROR(VLOOKUP(B42,Štramberk!$B$49:$G$75,6,0),"")</f>
        <v>2</v>
      </c>
      <c r="K42" s="90"/>
      <c r="L42" s="107" t="str">
        <f>IFERROR(VLOOKUP(B42,Rekovice!$B$26:$G$38,6,0),"")</f>
        <v/>
      </c>
      <c r="M42" s="92" t="str">
        <f>IFERROR(VLOOKUP(B42,Obora!$B$33:$G$40,6,0),"")</f>
        <v/>
      </c>
      <c r="N42" s="90"/>
      <c r="O42" s="107"/>
      <c r="P42" s="92"/>
      <c r="Q42" s="93">
        <f>SUM(F42:P42)</f>
        <v>2</v>
      </c>
      <c r="R42" s="94">
        <f>IF(COUNT(F42:H42,J42:P42)&gt;9,SUM(F42:P42)-MIN(SMALL(F42:H42,1),SMALL(J42:P42,1)),SUM(F42:P42))</f>
        <v>2</v>
      </c>
    </row>
    <row r="43" spans="1:18" x14ac:dyDescent="0.25">
      <c r="A43" s="96">
        <f>RANK(R43,$R:$R)</f>
        <v>42</v>
      </c>
      <c r="B43" s="83" t="s">
        <v>275</v>
      </c>
      <c r="C43" s="84" t="str">
        <f>D43&amp;", "&amp;E43</f>
        <v>1984, BK SAK Karviná</v>
      </c>
      <c r="D43" s="85">
        <f>VLOOKUP(B43,Data!$A:$C,2,0)</f>
        <v>1984</v>
      </c>
      <c r="E43" s="85" t="str">
        <f>VLOOKUP(B43,Data!$A:$C,3,0)</f>
        <v>BK SAK Karviná</v>
      </c>
      <c r="F43" s="86" t="str">
        <f>IFERROR(VLOOKUP(B43,zajic!$B$75:$H$85,7,0),"")</f>
        <v/>
      </c>
      <c r="G43" s="87" t="str">
        <f>IFERROR(VLOOKUP(B43,kopec!$B$52:$G$53,6,0),"")</f>
        <v/>
      </c>
      <c r="H43" s="88" t="str">
        <f>IFERROR(VLOOKUP(B43,bila_hora!$B$45:$G$47,6,0),"")</f>
        <v/>
      </c>
      <c r="I43" s="89" t="str">
        <f>IFERROR(VLOOKUP(B43,bonus!$B$8:$I$9,8,0),"")</f>
        <v/>
      </c>
      <c r="J43" s="106">
        <f>IFERROR(VLOOKUP(B43,Štramberk!$B$49:$G$75,6,0),"")</f>
        <v>1</v>
      </c>
      <c r="K43" s="90"/>
      <c r="L43" s="107" t="str">
        <f>IFERROR(VLOOKUP(B43,Rekovice!$B$26:$G$38,6,0),"")</f>
        <v/>
      </c>
      <c r="M43" s="92" t="str">
        <f>IFERROR(VLOOKUP(B43,Obora!$B$33:$G$40,6,0),"")</f>
        <v/>
      </c>
      <c r="N43" s="90"/>
      <c r="O43" s="107"/>
      <c r="P43" s="92"/>
      <c r="Q43" s="93">
        <f>SUM(F43:P43)</f>
        <v>1</v>
      </c>
      <c r="R43" s="94">
        <f>IF(COUNT(F43:H43,J43:P43)&gt;9,SUM(F43:P43)-MIN(SMALL(F43:H43,1),SMALL(J43:P43,1)),SUM(F43:P43))</f>
        <v>1</v>
      </c>
    </row>
    <row r="44" spans="1:18" x14ac:dyDescent="0.25">
      <c r="A44" s="96">
        <f>RANK(R44,$R:$R)</f>
        <v>43</v>
      </c>
      <c r="B44" s="83" t="s">
        <v>283</v>
      </c>
      <c r="C44" s="84" t="str">
        <f>D44&amp;", "&amp;E44</f>
        <v>1974, Ostrava</v>
      </c>
      <c r="D44" s="85">
        <f>VLOOKUP(B44,Data!$A:$C,2,0)</f>
        <v>1974</v>
      </c>
      <c r="E44" s="85" t="str">
        <f>VLOOKUP(B44,Data!$A:$C,3,0)</f>
        <v>Ostrava</v>
      </c>
      <c r="F44" s="86" t="str">
        <f>IFERROR(VLOOKUP(B44,zajic!$B$75:$H$85,7,0),"")</f>
        <v/>
      </c>
      <c r="G44" s="87" t="str">
        <f>IFERROR(VLOOKUP(B44,kopec!$B$52:$G$53,6,0),"")</f>
        <v/>
      </c>
      <c r="H44" s="88" t="str">
        <f>IFERROR(VLOOKUP(B44,bila_hora!$B$45:$G$47,6,0),"")</f>
        <v/>
      </c>
      <c r="I44" s="89" t="str">
        <f>IFERROR(VLOOKUP(B44,bonus!$B$8:$I$9,8,0),"")</f>
        <v/>
      </c>
      <c r="J44" s="106">
        <f>IFERROR(VLOOKUP(B44,Štramberk!$B$49:$G$75,6,0),"")</f>
        <v>0</v>
      </c>
      <c r="K44" s="90"/>
      <c r="L44" s="107" t="str">
        <f>IFERROR(VLOOKUP(B44,Rekovice!$B$26:$G$38,6,0),"")</f>
        <v/>
      </c>
      <c r="M44" s="92" t="str">
        <f>IFERROR(VLOOKUP(B44,Obora!$B$33:$G$40,6,0),"")</f>
        <v/>
      </c>
      <c r="N44" s="90"/>
      <c r="O44" s="107"/>
      <c r="P44" s="92"/>
      <c r="Q44" s="93">
        <f>SUM(F44:P44)</f>
        <v>0</v>
      </c>
      <c r="R44" s="94">
        <f>IF(COUNT(F44:H44,J44:P44)&gt;9,SUM(F44:P44)-MIN(SMALL(F44:H44,1),SMALL(J44:P44,1)),SUM(F44:P44))</f>
        <v>0</v>
      </c>
    </row>
    <row r="45" spans="1:18" x14ac:dyDescent="0.25">
      <c r="A45" s="96">
        <f>RANK(R45,$R:$R)</f>
        <v>43</v>
      </c>
      <c r="B45" s="83" t="s">
        <v>361</v>
      </c>
      <c r="C45" s="84" t="str">
        <f>D45&amp;", "&amp;E45</f>
        <v>1969, SBD Energetyk Rybnik</v>
      </c>
      <c r="D45" s="85">
        <f>VLOOKUP(B45,Data!$A:$C,2,0)</f>
        <v>1969</v>
      </c>
      <c r="E45" s="85" t="str">
        <f>VLOOKUP(B45,Data!$A:$C,3,0)</f>
        <v>SBD Energetyk Rybnik</v>
      </c>
      <c r="F45" s="86" t="str">
        <f>IFERROR(VLOOKUP(B45,zajic!$B$75:$H$85,7,0),"")</f>
        <v/>
      </c>
      <c r="G45" s="87" t="str">
        <f>IFERROR(VLOOKUP(B45,kopec!$B$52:$G$53,6,0),"")</f>
        <v/>
      </c>
      <c r="H45" s="88" t="str">
        <f>IFERROR(VLOOKUP(B45,bila_hora!$B$45:$G$47,6,0),"")</f>
        <v/>
      </c>
      <c r="I45" s="89" t="str">
        <f>IFERROR(VLOOKUP(B45,bonus!$B$8:$I$9,8,0),"")</f>
        <v/>
      </c>
      <c r="J45" s="106">
        <f>IFERROR(VLOOKUP(B45,Štramberk!$B$49:$G$75,6,0),"")</f>
        <v>0</v>
      </c>
      <c r="K45" s="90"/>
      <c r="L45" s="107" t="str">
        <f>IFERROR(VLOOKUP(B45,Rekovice!$B$26:$G$38,6,0),"")</f>
        <v/>
      </c>
      <c r="M45" s="92" t="str">
        <f>IFERROR(VLOOKUP(B45,Obora!$B$33:$G$40,6,0),"")</f>
        <v/>
      </c>
      <c r="N45" s="90"/>
      <c r="O45" s="107"/>
      <c r="P45" s="92"/>
      <c r="Q45" s="93">
        <f>SUM(F45:P45)</f>
        <v>0</v>
      </c>
      <c r="R45" s="94">
        <f>IF(COUNT(F45:H45,J45:P45)&gt;9,SUM(F45:P45)-MIN(SMALL(F45:H45,1),SMALL(J45:P45,1)),SUM(F45:P45))</f>
        <v>0</v>
      </c>
    </row>
    <row r="46" spans="1:18" x14ac:dyDescent="0.25">
      <c r="A46" s="96">
        <f>RANK(R46,$R:$R)</f>
        <v>43</v>
      </c>
      <c r="B46" s="83" t="s">
        <v>277</v>
      </c>
      <c r="C46" s="84" t="str">
        <f>D46&amp;", "&amp;E46</f>
        <v>1955, Olomouc</v>
      </c>
      <c r="D46" s="85">
        <f>VLOOKUP(B46,Data!$A:$C,2,0)</f>
        <v>1955</v>
      </c>
      <c r="E46" s="85" t="str">
        <f>VLOOKUP(B46,Data!$A:$C,3,0)</f>
        <v>Olomouc</v>
      </c>
      <c r="F46" s="86" t="str">
        <f>IFERROR(VLOOKUP(B46,zajic!$B$75:$H$85,7,0),"")</f>
        <v/>
      </c>
      <c r="G46" s="87" t="str">
        <f>IFERROR(VLOOKUP(B46,kopec!$B$52:$G$53,6,0),"")</f>
        <v/>
      </c>
      <c r="H46" s="88" t="str">
        <f>IFERROR(VLOOKUP(B46,bila_hora!$B$45:$G$47,6,0),"")</f>
        <v/>
      </c>
      <c r="I46" s="89" t="str">
        <f>IFERROR(VLOOKUP(B46,bonus!$B$8:$I$9,8,0),"")</f>
        <v/>
      </c>
      <c r="J46" s="106">
        <f>IFERROR(VLOOKUP(B46,Štramberk!$B$49:$G$75,6,0),"")</f>
        <v>0</v>
      </c>
      <c r="K46" s="90"/>
      <c r="L46" s="107" t="str">
        <f>IFERROR(VLOOKUP(B46,Rekovice!$B$26:$G$38,6,0),"")</f>
        <v/>
      </c>
      <c r="M46" s="92" t="str">
        <f>IFERROR(VLOOKUP(B46,Obora!$B$33:$G$40,6,0),"")</f>
        <v/>
      </c>
      <c r="N46" s="90"/>
      <c r="O46" s="107"/>
      <c r="P46" s="92"/>
      <c r="Q46" s="93">
        <f>SUM(F46:P46)</f>
        <v>0</v>
      </c>
      <c r="R46" s="94">
        <f>IF(COUNT(F46:H46,J46:P46)&gt;9,SUM(F46:P46)-MIN(SMALL(F46:H46,1),SMALL(J46:P46,1)),SUM(F46:P46))</f>
        <v>0</v>
      </c>
    </row>
    <row r="47" spans="1:18" x14ac:dyDescent="0.25">
      <c r="A47" s="96">
        <f>RANK(R47,$R:$R)</f>
        <v>43</v>
      </c>
      <c r="B47" s="83" t="s">
        <v>279</v>
      </c>
      <c r="C47" s="84" t="str">
        <f>D47&amp;", "&amp;E47</f>
        <v>1971, Ostrava</v>
      </c>
      <c r="D47" s="85">
        <f>VLOOKUP(B47,Data!$A:$C,2,0)</f>
        <v>1971</v>
      </c>
      <c r="E47" s="85" t="str">
        <f>VLOOKUP(B47,Data!$A:$C,3,0)</f>
        <v>Ostrava</v>
      </c>
      <c r="F47" s="86" t="str">
        <f>IFERROR(VLOOKUP(B47,zajic!$B$75:$H$85,7,0),"")</f>
        <v/>
      </c>
      <c r="G47" s="87" t="str">
        <f>IFERROR(VLOOKUP(B47,kopec!$B$52:$G$53,6,0),"")</f>
        <v/>
      </c>
      <c r="H47" s="88" t="str">
        <f>IFERROR(VLOOKUP(B47,bila_hora!$B$45:$G$47,6,0),"")</f>
        <v/>
      </c>
      <c r="I47" s="89" t="str">
        <f>IFERROR(VLOOKUP(B47,bonus!$B$8:$I$9,8,0),"")</f>
        <v/>
      </c>
      <c r="J47" s="106">
        <f>IFERROR(VLOOKUP(B47,Štramberk!$B$49:$G$75,6,0),"")</f>
        <v>0</v>
      </c>
      <c r="K47" s="90"/>
      <c r="L47" s="107" t="str">
        <f>IFERROR(VLOOKUP(B47,Rekovice!$B$26:$G$38,6,0),"")</f>
        <v/>
      </c>
      <c r="M47" s="92" t="str">
        <f>IFERROR(VLOOKUP(B47,Obora!$B$33:$G$40,6,0),"")</f>
        <v/>
      </c>
      <c r="N47" s="90"/>
      <c r="O47" s="107"/>
      <c r="P47" s="92"/>
      <c r="Q47" s="93">
        <f>SUM(F47:P47)</f>
        <v>0</v>
      </c>
      <c r="R47" s="94">
        <f>IF(COUNT(F47:H47,J47:P47)&gt;9,SUM(F47:P47)-MIN(SMALL(F47:H47,1),SMALL(J47:P47,1)),SUM(F47:P47))</f>
        <v>0</v>
      </c>
    </row>
    <row r="48" spans="1:18" x14ac:dyDescent="0.25">
      <c r="A48" s="96">
        <f>RANK(R48,$R:$R)</f>
        <v>43</v>
      </c>
      <c r="B48" s="83" t="s">
        <v>280</v>
      </c>
      <c r="C48" s="84" t="str">
        <f>D48&amp;", "&amp;E48</f>
        <v>1978, Total sport Ostrava</v>
      </c>
      <c r="D48" s="85">
        <f>VLOOKUP(B48,Data!$A:$C,2,0)</f>
        <v>1978</v>
      </c>
      <c r="E48" s="85" t="str">
        <f>VLOOKUP(B48,Data!$A:$C,3,0)</f>
        <v>Total sport Ostrava</v>
      </c>
      <c r="F48" s="86" t="str">
        <f>IFERROR(VLOOKUP(B48,zajic!$B$75:$H$85,7,0),"")</f>
        <v/>
      </c>
      <c r="G48" s="87" t="str">
        <f>IFERROR(VLOOKUP(B48,kopec!$B$52:$G$53,6,0),"")</f>
        <v/>
      </c>
      <c r="H48" s="88" t="str">
        <f>IFERROR(VLOOKUP(B48,bila_hora!$B$45:$G$47,6,0),"")</f>
        <v/>
      </c>
      <c r="I48" s="89" t="str">
        <f>IFERROR(VLOOKUP(B48,bonus!$B$8:$I$9,8,0),"")</f>
        <v/>
      </c>
      <c r="J48" s="106">
        <f>IFERROR(VLOOKUP(B48,Štramberk!$B$49:$G$75,6,0),"")</f>
        <v>0</v>
      </c>
      <c r="K48" s="90"/>
      <c r="L48" s="107" t="str">
        <f>IFERROR(VLOOKUP(B48,Rekovice!$B$26:$G$38,6,0),"")</f>
        <v/>
      </c>
      <c r="M48" s="92" t="str">
        <f>IFERROR(VLOOKUP(B48,Obora!$B$33:$G$40,6,0),"")</f>
        <v/>
      </c>
      <c r="N48" s="90"/>
      <c r="O48" s="107"/>
      <c r="P48" s="92"/>
      <c r="Q48" s="93">
        <f>SUM(F48:P48)</f>
        <v>0</v>
      </c>
      <c r="R48" s="94">
        <f>IF(COUNT(F48:H48,J48:P48)&gt;9,SUM(F48:P48)-MIN(SMALL(F48:H48,1),SMALL(J48:P48,1)),SUM(F48:P48))</f>
        <v>0</v>
      </c>
    </row>
    <row r="49" spans="1:18" x14ac:dyDescent="0.25">
      <c r="A49" s="96">
        <f>RANK(R49,$R:$R)</f>
        <v>43</v>
      </c>
      <c r="B49" s="83" t="s">
        <v>276</v>
      </c>
      <c r="C49" s="84" t="str">
        <f>D49&amp;", "&amp;E49</f>
        <v>1966, BK SAK Karviná</v>
      </c>
      <c r="D49" s="85">
        <f>VLOOKUP(B49,Data!$A:$C,2,0)</f>
        <v>1966</v>
      </c>
      <c r="E49" s="85" t="str">
        <f>VLOOKUP(B49,Data!$A:$C,3,0)</f>
        <v>BK SAK Karviná</v>
      </c>
      <c r="F49" s="86" t="str">
        <f>IFERROR(VLOOKUP(B49,zajic!$B$75:$H$85,7,0),"")</f>
        <v/>
      </c>
      <c r="G49" s="87" t="str">
        <f>IFERROR(VLOOKUP(B49,kopec!$B$52:$G$53,6,0),"")</f>
        <v/>
      </c>
      <c r="H49" s="88" t="str">
        <f>IFERROR(VLOOKUP(B49,bila_hora!$B$45:$G$47,6,0),"")</f>
        <v/>
      </c>
      <c r="I49" s="89" t="str">
        <f>IFERROR(VLOOKUP(B49,bonus!$B$8:$I$9,8,0),"")</f>
        <v/>
      </c>
      <c r="J49" s="106">
        <f>IFERROR(VLOOKUP(B49,Štramberk!$B$49:$G$75,6,0),"")</f>
        <v>0</v>
      </c>
      <c r="K49" s="90"/>
      <c r="L49" s="107" t="str">
        <f>IFERROR(VLOOKUP(B49,Rekovice!$B$26:$G$38,6,0),"")</f>
        <v/>
      </c>
      <c r="M49" s="92" t="str">
        <f>IFERROR(VLOOKUP(B49,Obora!$B$33:$G$40,6,0),"")</f>
        <v/>
      </c>
      <c r="N49" s="90"/>
      <c r="O49" s="107"/>
      <c r="P49" s="92"/>
      <c r="Q49" s="93">
        <f>SUM(F49:P49)</f>
        <v>0</v>
      </c>
      <c r="R49" s="94">
        <f>IF(COUNT(F49:H49,J49:P49)&gt;9,SUM(F49:P49)-MIN(SMALL(F49:H49,1),SMALL(J49:P49,1)),SUM(F49:P49))</f>
        <v>0</v>
      </c>
    </row>
  </sheetData>
  <autoFilter ref="B1:R14">
    <sortState ref="B2:R49">
      <sortCondition descending="1" ref="R1:R14"/>
    </sortState>
  </autoFilter>
  <sortState ref="B2:R44">
    <sortCondition descending="1" ref="Q2:Q44"/>
    <sortCondition ref="B2:B44"/>
  </sortState>
  <pageMargins left="0.7" right="0.7" top="0.78740157499999996" bottom="0.78740157499999996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75"/>
  <sheetViews>
    <sheetView topLeftCell="A33" workbookViewId="0">
      <selection activeCell="A2" sqref="A2:R55"/>
    </sheetView>
  </sheetViews>
  <sheetFormatPr defaultColWidth="15.7109375" defaultRowHeight="15" x14ac:dyDescent="0.25"/>
  <cols>
    <col min="1" max="1" width="3" style="15" bestFit="1" customWidth="1"/>
    <col min="2" max="2" width="23.42578125" style="58" bestFit="1" customWidth="1"/>
    <col min="3" max="3" width="24.5703125" style="59" bestFit="1" customWidth="1"/>
    <col min="4" max="4" width="18.5703125" style="15" hidden="1" customWidth="1"/>
    <col min="5" max="5" width="26.42578125" style="15" hidden="1" customWidth="1"/>
    <col min="6" max="6" width="6.7109375" style="68" customWidth="1"/>
    <col min="7" max="19" width="6.7109375" style="15" customWidth="1"/>
    <col min="20" max="16384" width="15.7109375" style="15"/>
  </cols>
  <sheetData>
    <row r="1" spans="1:19" ht="119.25" x14ac:dyDescent="0.25">
      <c r="A1" s="95"/>
      <c r="B1" s="70" t="s">
        <v>3</v>
      </c>
      <c r="C1" s="71" t="s">
        <v>189</v>
      </c>
      <c r="D1" s="72"/>
      <c r="E1" s="72"/>
      <c r="F1" s="73" t="s">
        <v>190</v>
      </c>
      <c r="G1" s="74" t="s">
        <v>183</v>
      </c>
      <c r="H1" s="75" t="s">
        <v>191</v>
      </c>
      <c r="I1" s="76" t="s">
        <v>184</v>
      </c>
      <c r="J1" s="77" t="s">
        <v>185</v>
      </c>
      <c r="K1" s="78" t="s">
        <v>186</v>
      </c>
      <c r="L1" s="79" t="s">
        <v>192</v>
      </c>
      <c r="M1" s="80" t="s">
        <v>193</v>
      </c>
      <c r="N1" s="78" t="s">
        <v>194</v>
      </c>
      <c r="O1" s="79" t="s">
        <v>195</v>
      </c>
      <c r="P1" s="80" t="s">
        <v>196</v>
      </c>
      <c r="Q1" s="81" t="s">
        <v>187</v>
      </c>
      <c r="R1" s="82" t="s">
        <v>188</v>
      </c>
    </row>
    <row r="2" spans="1:19" x14ac:dyDescent="0.25">
      <c r="A2" s="96">
        <f>RANK(R2,$R:$R)</f>
        <v>1</v>
      </c>
      <c r="B2" s="83" t="s">
        <v>17</v>
      </c>
      <c r="C2" s="84" t="str">
        <f>D2&amp;", "&amp;E2</f>
        <v>1960, MK Kopřivnice</v>
      </c>
      <c r="D2" s="85">
        <f>VLOOKUP(B2,Data!$A:$C,2,0)</f>
        <v>1960</v>
      </c>
      <c r="E2" s="85" t="str">
        <f>VLOOKUP(B2,Data!$A:$C,3,0)</f>
        <v>MK Kopřivnice</v>
      </c>
      <c r="F2" s="86">
        <f>IFERROR(VLOOKUP(B2,zajic!$B$88:$H$126,7,0),"")</f>
        <v>20</v>
      </c>
      <c r="G2" s="87">
        <f>IFERROR(VLOOKUP(B2,kopec!$B$56:$H$68,7,0),"")</f>
        <v>20</v>
      </c>
      <c r="H2" s="88">
        <f>IFERROR(VLOOKUP(B2,bila_hora!$B$50:$H$57,7,0),"")</f>
        <v>25</v>
      </c>
      <c r="I2" s="89">
        <f>IFERROR(VLOOKUP(B2,bonus!$B$11:$I$17,8,0),"")</f>
        <v>30</v>
      </c>
      <c r="J2" s="106">
        <f>IFERROR(VLOOKUP(B2,Štramberk!$B$78:$G$150,6,0),"")</f>
        <v>13</v>
      </c>
      <c r="K2" s="90" t="str">
        <f>IFERROR(VLOOKUP(B2,St._Jičín!$B$18:$H$23,7,0),"")</f>
        <v/>
      </c>
      <c r="L2" s="107">
        <f>IFERROR(VLOOKUP(B2,Rekovice!$B$41:$G$54,6,0),"")</f>
        <v>20</v>
      </c>
      <c r="M2" s="92">
        <f>IFERROR(VLOOKUP(B2,Obora!$B$43:$H$72,6,0),"")</f>
        <v>16</v>
      </c>
      <c r="N2" s="90"/>
      <c r="O2" s="107"/>
      <c r="P2" s="92"/>
      <c r="Q2" s="93">
        <f>SUM(F2:P2)</f>
        <v>144</v>
      </c>
      <c r="R2" s="94">
        <f>IF(COUNT(F2:P2)&gt;9,SUM(F2:P2)-MIN(SMALL(F2:H2,1),SMALL(J2:P2,1)),SUM(F2:P2))</f>
        <v>144</v>
      </c>
      <c r="S2" s="69"/>
    </row>
    <row r="3" spans="1:19" x14ac:dyDescent="0.25">
      <c r="A3" s="96">
        <f>RANK(R3,$R:$R)</f>
        <v>2</v>
      </c>
      <c r="B3" s="83" t="s">
        <v>25</v>
      </c>
      <c r="C3" s="84" t="str">
        <f>D3&amp;", "&amp;E3</f>
        <v>1952, MK Kopřivnice</v>
      </c>
      <c r="D3" s="85">
        <f>VLOOKUP(B3,Data!$A:$C,2,0)</f>
        <v>1952</v>
      </c>
      <c r="E3" s="85" t="str">
        <f>VLOOKUP(B3,Data!$A:$C,3,0)</f>
        <v>MK Kopřivnice</v>
      </c>
      <c r="F3" s="86">
        <f>IFERROR(VLOOKUP(B3,zajic!$B$88:$H$126,7,0),"")</f>
        <v>8</v>
      </c>
      <c r="G3" s="87">
        <f>IFERROR(VLOOKUP(B3,kopec!$B$56:$H$68,7,0),"")</f>
        <v>16</v>
      </c>
      <c r="H3" s="88">
        <f>IFERROR(VLOOKUP(B3,bila_hora!$B$50:$H$57,7,0),"")</f>
        <v>15</v>
      </c>
      <c r="I3" s="89">
        <f>IFERROR(VLOOKUP(B3,bonus!$B$11:$I$17,8,0),"")</f>
        <v>15</v>
      </c>
      <c r="J3" s="106">
        <f>IFERROR(VLOOKUP(B3,Štramberk!$B$78:$G$150,6,0),"")</f>
        <v>1</v>
      </c>
      <c r="K3" s="90">
        <f>IFERROR(VLOOKUP(B3,St._Jičín!$B$18:$H$23,7,0),"")</f>
        <v>36</v>
      </c>
      <c r="L3" s="107">
        <f>IFERROR(VLOOKUP(B3,Rekovice!$B$41:$G$54,6,0),"")</f>
        <v>17</v>
      </c>
      <c r="M3" s="92" t="str">
        <f>IFERROR(VLOOKUP(B3,Obora!$B$43:$H$72,6,0),"")</f>
        <v/>
      </c>
      <c r="N3" s="90"/>
      <c r="O3" s="107"/>
      <c r="P3" s="92"/>
      <c r="Q3" s="93">
        <f>SUM(F3:P3)</f>
        <v>108</v>
      </c>
      <c r="R3" s="94">
        <f>IF(COUNT(F3:P3)&gt;9,SUM(F3:P3)-MIN(SMALL(F3:H3,1),SMALL(J3:P3,1)),SUM(F3:P3))</f>
        <v>108</v>
      </c>
      <c r="S3" s="69"/>
    </row>
    <row r="4" spans="1:19" x14ac:dyDescent="0.25">
      <c r="A4" s="96">
        <f>RANK(R4,$R:$R)</f>
        <v>3</v>
      </c>
      <c r="B4" s="83" t="s">
        <v>12</v>
      </c>
      <c r="C4" s="84" t="str">
        <f>D4&amp;", "&amp;E4</f>
        <v>1971, X-Air Ostrava</v>
      </c>
      <c r="D4" s="85">
        <f>VLOOKUP(B4,Data!$A:$C,2,0)</f>
        <v>1971</v>
      </c>
      <c r="E4" s="85" t="str">
        <f>VLOOKUP(B4,Data!$A:$C,3,0)</f>
        <v>X-Air Ostrava</v>
      </c>
      <c r="F4" s="86">
        <f>IFERROR(VLOOKUP(B4,zajic!$B$88:$H$126,7,0),"")</f>
        <v>10</v>
      </c>
      <c r="G4" s="87">
        <f>IFERROR(VLOOKUP(B4,kopec!$B$56:$H$68,7,0),"")</f>
        <v>25</v>
      </c>
      <c r="H4" s="88">
        <f>IFERROR(VLOOKUP(B4,bila_hora!$B$50:$H$57,7,0),"")</f>
        <v>18</v>
      </c>
      <c r="I4" s="89">
        <f>IFERROR(VLOOKUP(B4,bonus!$B$11:$I$17,8,0),"")</f>
        <v>25</v>
      </c>
      <c r="J4" s="106">
        <f>IFERROR(VLOOKUP(B4,Štramberk!$B$78:$G$150,6,0),"")</f>
        <v>14</v>
      </c>
      <c r="K4" s="90" t="str">
        <f>IFERROR(VLOOKUP(B4,St._Jičín!$B$18:$H$23,7,0),"")</f>
        <v/>
      </c>
      <c r="L4" s="107" t="str">
        <f>IFERROR(VLOOKUP(B4,Rekovice!$B$41:$G$54,6,0),"")</f>
        <v/>
      </c>
      <c r="M4" s="92">
        <f>IFERROR(VLOOKUP(B4,Obora!$B$43:$H$72,6,0),"")</f>
        <v>15</v>
      </c>
      <c r="N4" s="90"/>
      <c r="O4" s="107"/>
      <c r="P4" s="92"/>
      <c r="Q4" s="93">
        <f>SUM(F4:P4)</f>
        <v>107</v>
      </c>
      <c r="R4" s="94">
        <f>IF(COUNT(F4:P4)&gt;9,SUM(F4:P4)-MIN(SMALL(F4:H4,1),SMALL(J4:P4,1)),SUM(F4:P4))</f>
        <v>107</v>
      </c>
      <c r="S4" s="69"/>
    </row>
    <row r="5" spans="1:19" x14ac:dyDescent="0.25">
      <c r="A5" s="96">
        <f>RANK(R5,$R:$R)</f>
        <v>4</v>
      </c>
      <c r="B5" s="83" t="s">
        <v>29</v>
      </c>
      <c r="C5" s="84" t="str">
        <f>D5&amp;", "&amp;E5</f>
        <v>1951, MK Kopřivnice</v>
      </c>
      <c r="D5" s="85">
        <f>VLOOKUP(B5,Data!$A:$C,2,0)</f>
        <v>1951</v>
      </c>
      <c r="E5" s="85" t="str">
        <f>VLOOKUP(B5,Data!$A:$C,3,0)</f>
        <v>MK Kopřivnice</v>
      </c>
      <c r="F5" s="86">
        <f>IFERROR(VLOOKUP(B5,zajic!$B$88:$H$126,7,0),"")</f>
        <v>14</v>
      </c>
      <c r="G5" s="87">
        <f>IFERROR(VLOOKUP(B5,kopec!$B$56:$H$68,7,0),"")</f>
        <v>15</v>
      </c>
      <c r="H5" s="88">
        <f>IFERROR(VLOOKUP(B5,bila_hora!$B$50:$H$57,7,0),"")</f>
        <v>17</v>
      </c>
      <c r="I5" s="89">
        <f>IFERROR(VLOOKUP(B5,bonus!$B$11:$I$17,8,0),"")</f>
        <v>12</v>
      </c>
      <c r="J5" s="106">
        <f>IFERROR(VLOOKUP(B5,Štramberk!$B$78:$G$150,6,0),"")</f>
        <v>11</v>
      </c>
      <c r="K5" s="90" t="str">
        <f>IFERROR(VLOOKUP(B5,St._Jičín!$B$18:$H$23,7,0),"")</f>
        <v/>
      </c>
      <c r="L5" s="107">
        <f>IFERROR(VLOOKUP(B5,Rekovice!$B$41:$G$54,6,0),"")</f>
        <v>18</v>
      </c>
      <c r="M5" s="92">
        <f>IFERROR(VLOOKUP(B5,Obora!$B$43:$H$72,6,0),"")</f>
        <v>18</v>
      </c>
      <c r="N5" s="90"/>
      <c r="O5" s="107"/>
      <c r="P5" s="92"/>
      <c r="Q5" s="93">
        <f>SUM(F5:P5)</f>
        <v>105</v>
      </c>
      <c r="R5" s="94">
        <f>IF(COUNT(F5:P5)&gt;9,SUM(F5:P5)-MIN(SMALL(F5:H5,1),SMALL(J5:P5,1)),SUM(F5:P5))</f>
        <v>105</v>
      </c>
      <c r="S5" s="69"/>
    </row>
    <row r="6" spans="1:19" x14ac:dyDescent="0.25">
      <c r="A6" s="96">
        <f>RANK(R6,$R:$R)</f>
        <v>5</v>
      </c>
      <c r="B6" s="83" t="s">
        <v>170</v>
      </c>
      <c r="C6" s="84" t="str">
        <f>D6&amp;", "&amp;E6</f>
        <v>1960, Bílovec</v>
      </c>
      <c r="D6" s="85">
        <f>VLOOKUP(B6,Data!$A:$C,2,0)</f>
        <v>1960</v>
      </c>
      <c r="E6" s="85" t="str">
        <f>VLOOKUP(B6,Data!$A:$C,3,0)</f>
        <v>Bílovec</v>
      </c>
      <c r="F6" s="86">
        <f>IFERROR(VLOOKUP(B6,zajic!$B$88:$H$126,7,0),"")</f>
        <v>18</v>
      </c>
      <c r="G6" s="87" t="str">
        <f>IFERROR(VLOOKUP(B6,kopec!$B$56:$H$68,7,0),"")</f>
        <v/>
      </c>
      <c r="H6" s="88" t="str">
        <f>IFERROR(VLOOKUP(B6,bila_hora!$B$50:$H$57,7,0),"")</f>
        <v/>
      </c>
      <c r="I6" s="89" t="str">
        <f>IFERROR(VLOOKUP(B6,bonus!$B$11:$I$17,8,0),"")</f>
        <v/>
      </c>
      <c r="J6" s="106">
        <f>IFERROR(VLOOKUP(B6,Štramberk!$B$78:$G$150,6,0),"")</f>
        <v>20</v>
      </c>
      <c r="K6" s="90">
        <f>IFERROR(VLOOKUP(B6,St._Jičín!$B$18:$H$23,7,0),"")</f>
        <v>50</v>
      </c>
      <c r="L6" s="107" t="str">
        <f>IFERROR(VLOOKUP(B6,Rekovice!$B$41:$G$54,6,0),"")</f>
        <v/>
      </c>
      <c r="M6" s="92" t="str">
        <f>IFERROR(VLOOKUP(B6,Obora!$B$43:$H$72,6,0),"")</f>
        <v/>
      </c>
      <c r="N6" s="90"/>
      <c r="O6" s="107"/>
      <c r="P6" s="92"/>
      <c r="Q6" s="93">
        <f>SUM(F6:P6)</f>
        <v>88</v>
      </c>
      <c r="R6" s="94">
        <f>IF(COUNT(F6:P6)&gt;9,SUM(F6:P6)-MIN(SMALL(F6:H6,1),SMALL(J6:P6,1)),SUM(F6:P6))</f>
        <v>88</v>
      </c>
      <c r="S6" s="69"/>
    </row>
    <row r="7" spans="1:19" x14ac:dyDescent="0.25">
      <c r="A7" s="96">
        <f>RANK(R7,$R:$R)</f>
        <v>6</v>
      </c>
      <c r="B7" s="83" t="s">
        <v>15</v>
      </c>
      <c r="C7" s="84" t="str">
        <f>D7&amp;", "&amp;E7</f>
        <v>1971, MK Kopřivnice</v>
      </c>
      <c r="D7" s="85">
        <f>VLOOKUP(B7,Data!$A:$C,2,0)</f>
        <v>1971</v>
      </c>
      <c r="E7" s="85" t="str">
        <f>VLOOKUP(B7,Data!$A:$C,3,0)</f>
        <v>MK Kopřivnice</v>
      </c>
      <c r="F7" s="86">
        <f>IFERROR(VLOOKUP(B7,zajic!$B$88:$H$126,7,0),"")</f>
        <v>5</v>
      </c>
      <c r="G7" s="87">
        <f>IFERROR(VLOOKUP(B7,kopec!$B$56:$H$68,7,0),"")</f>
        <v>18</v>
      </c>
      <c r="H7" s="88">
        <f>IFERROR(VLOOKUP(B7,bila_hora!$B$50:$H$57,7,0),"")</f>
        <v>20</v>
      </c>
      <c r="I7" s="89">
        <f>IFERROR(VLOOKUP(B7,bonus!$B$11:$I$17,8,0),"")</f>
        <v>20</v>
      </c>
      <c r="J7" s="106">
        <f>IFERROR(VLOOKUP(B7,Štramberk!$B$78:$G$150,6,0),"")</f>
        <v>4</v>
      </c>
      <c r="K7" s="90" t="str">
        <f>IFERROR(VLOOKUP(B7,St._Jičín!$B$18:$H$23,7,0),"")</f>
        <v/>
      </c>
      <c r="L7" s="107">
        <f>IFERROR(VLOOKUP(B7,Rekovice!$B$41:$G$54,6,0),"")</f>
        <v>16</v>
      </c>
      <c r="M7" s="92" t="str">
        <f>IFERROR(VLOOKUP(B7,Obora!$B$43:$H$72,6,0),"")</f>
        <v/>
      </c>
      <c r="N7" s="90"/>
      <c r="O7" s="107"/>
      <c r="P7" s="92"/>
      <c r="Q7" s="93">
        <f>SUM(F7:P7)</f>
        <v>83</v>
      </c>
      <c r="R7" s="94">
        <f>IF(COUNT(F7:P7)&gt;9,SUM(F7:P7)-MIN(SMALL(F7:H7,1),SMALL(J7:P7,1)),SUM(F7:P7))</f>
        <v>83</v>
      </c>
      <c r="S7" s="69"/>
    </row>
    <row r="8" spans="1:19" x14ac:dyDescent="0.25">
      <c r="A8" s="96">
        <f>RANK(R8,$R:$R)</f>
        <v>7</v>
      </c>
      <c r="B8" s="83" t="s">
        <v>118</v>
      </c>
      <c r="C8" s="84" t="str">
        <f>D8&amp;", "&amp;E8</f>
        <v>1945, Lašský běžecký klub</v>
      </c>
      <c r="D8" s="85">
        <f>VLOOKUP(B8,Data!$A:$C,2,0)</f>
        <v>1945</v>
      </c>
      <c r="E8" s="85" t="str">
        <f>VLOOKUP(B8,Data!$A:$C,3,0)</f>
        <v>Lašský běžecký klub</v>
      </c>
      <c r="F8" s="86">
        <f>IFERROR(VLOOKUP(B8,zajic!$B$88:$H$126,7,0),"")</f>
        <v>13</v>
      </c>
      <c r="G8" s="87" t="str">
        <f>IFERROR(VLOOKUP(B8,kopec!$B$56:$H$68,7,0),"")</f>
        <v/>
      </c>
      <c r="H8" s="88" t="str">
        <f>IFERROR(VLOOKUP(B8,bila_hora!$B$50:$H$57,7,0),"")</f>
        <v/>
      </c>
      <c r="I8" s="89" t="str">
        <f>IFERROR(VLOOKUP(B8,bonus!$B$11:$I$17,8,0),"")</f>
        <v/>
      </c>
      <c r="J8" s="106">
        <f>IFERROR(VLOOKUP(B8,Štramberk!$B$78:$G$150,6,0),"")</f>
        <v>7</v>
      </c>
      <c r="K8" s="90">
        <f>IFERROR(VLOOKUP(B8,St._Jičín!$B$18:$H$23,7,0),"")</f>
        <v>40</v>
      </c>
      <c r="L8" s="107">
        <f>IFERROR(VLOOKUP(B8,Rekovice!$B$41:$G$54,6,0),"")</f>
        <v>15</v>
      </c>
      <c r="M8" s="92" t="str">
        <f>IFERROR(VLOOKUP(B8,Obora!$B$43:$H$72,6,0),"")</f>
        <v/>
      </c>
      <c r="N8" s="90"/>
      <c r="O8" s="107"/>
      <c r="P8" s="92"/>
      <c r="Q8" s="93">
        <f>SUM(F8:P8)</f>
        <v>75</v>
      </c>
      <c r="R8" s="94">
        <f>IF(COUNT(F8:P8)&gt;9,SUM(F8:P8)-MIN(SMALL(F8:H8,1),SMALL(J8:P8,1)),SUM(F8:P8))</f>
        <v>75</v>
      </c>
      <c r="S8" s="69"/>
    </row>
    <row r="9" spans="1:19" x14ac:dyDescent="0.25">
      <c r="A9" s="96">
        <f>RANK(R9,$R:$R)</f>
        <v>8</v>
      </c>
      <c r="B9" s="83" t="s">
        <v>30</v>
      </c>
      <c r="C9" s="84" t="str">
        <f>D9&amp;", "&amp;E9</f>
        <v>1950, Tatra Kopřivnice</v>
      </c>
      <c r="D9" s="85">
        <f>VLOOKUP(B9,Data!$A:$C,2,0)</f>
        <v>1950</v>
      </c>
      <c r="E9" s="85" t="str">
        <f>VLOOKUP(B9,Data!$A:$C,3,0)</f>
        <v>Tatra Kopřivnice</v>
      </c>
      <c r="F9" s="86">
        <f>IFERROR(VLOOKUP(B9,zajic!$B$88:$H$126,7,0),"")</f>
        <v>16</v>
      </c>
      <c r="G9" s="87">
        <f>IFERROR(VLOOKUP(B9,kopec!$B$56:$H$68,7,0),"")</f>
        <v>14</v>
      </c>
      <c r="H9" s="88" t="str">
        <f>IFERROR(VLOOKUP(B9,bila_hora!$B$50:$H$57,7,0),"")</f>
        <v/>
      </c>
      <c r="I9" s="89" t="str">
        <f>IFERROR(VLOOKUP(B9,bonus!$B$11:$I$17,8,0),"")</f>
        <v/>
      </c>
      <c r="J9" s="106">
        <f>IFERROR(VLOOKUP(B9,Štramberk!$B$78:$G$150,6,0),"")</f>
        <v>18</v>
      </c>
      <c r="K9" s="90" t="str">
        <f>IFERROR(VLOOKUP(B9,St._Jičín!$B$18:$H$23,7,0),"")</f>
        <v/>
      </c>
      <c r="L9" s="107" t="str">
        <f>IFERROR(VLOOKUP(B9,Rekovice!$B$41:$G$54,6,0),"")</f>
        <v/>
      </c>
      <c r="M9" s="92">
        <f>IFERROR(VLOOKUP(B9,Obora!$B$43:$H$72,6,0),"")</f>
        <v>20</v>
      </c>
      <c r="N9" s="90"/>
      <c r="O9" s="107"/>
      <c r="P9" s="92"/>
      <c r="Q9" s="93">
        <f>SUM(F9:P9)</f>
        <v>68</v>
      </c>
      <c r="R9" s="94">
        <f>IF(COUNT(F9:P9)&gt;9,SUM(F9:P9)-MIN(SMALL(F9:H9,1),SMALL(J9:P9,1)),SUM(F9:P9))</f>
        <v>68</v>
      </c>
      <c r="S9" s="69"/>
    </row>
    <row r="10" spans="1:19" x14ac:dyDescent="0.25">
      <c r="A10" s="96">
        <f>RANK(R10,$R:$R)</f>
        <v>9</v>
      </c>
      <c r="B10" s="83" t="s">
        <v>39</v>
      </c>
      <c r="C10" s="84" t="str">
        <f>D10&amp;", "&amp;E10</f>
        <v>1945, MK Kopřivnice</v>
      </c>
      <c r="D10" s="85">
        <f>VLOOKUP(B10,Data!$A:$C,2,0)</f>
        <v>1945</v>
      </c>
      <c r="E10" s="85" t="str">
        <f>VLOOKUP(B10,Data!$A:$C,3,0)</f>
        <v>MK Kopřivnice</v>
      </c>
      <c r="F10" s="86">
        <f>IFERROR(VLOOKUP(B10,zajic!$B$88:$H$126,7,0),"")</f>
        <v>0</v>
      </c>
      <c r="G10" s="87">
        <f>IFERROR(VLOOKUP(B10,kopec!$B$56:$H$68,7,0),"")</f>
        <v>10</v>
      </c>
      <c r="H10" s="88" t="str">
        <f>IFERROR(VLOOKUP(B10,bila_hora!$B$50:$H$57,7,0),"")</f>
        <v/>
      </c>
      <c r="I10" s="89" t="str">
        <f>IFERROR(VLOOKUP(B10,bonus!$B$11:$I$17,8,0),"")</f>
        <v/>
      </c>
      <c r="J10" s="106">
        <f>IFERROR(VLOOKUP(B10,Štramberk!$B$78:$G$150,6,0),"")</f>
        <v>0</v>
      </c>
      <c r="K10" s="90">
        <f>IFERROR(VLOOKUP(B10,St._Jičín!$B$18:$H$23,7,0),"")</f>
        <v>30</v>
      </c>
      <c r="L10" s="107">
        <f>IFERROR(VLOOKUP(B10,Rekovice!$B$41:$G$54,6,0),"")</f>
        <v>13</v>
      </c>
      <c r="M10" s="92" t="str">
        <f>IFERROR(VLOOKUP(B10,Obora!$B$43:$H$72,6,0),"")</f>
        <v/>
      </c>
      <c r="N10" s="90"/>
      <c r="O10" s="107"/>
      <c r="P10" s="92"/>
      <c r="Q10" s="93">
        <f>SUM(F10:P10)</f>
        <v>53</v>
      </c>
      <c r="R10" s="94">
        <f>IF(COUNT(F10:P10)&gt;9,SUM(F10:P10)-MIN(SMALL(F10:H10,1),SMALL(J10:P10,1)),SUM(F10:P10))</f>
        <v>53</v>
      </c>
      <c r="S10" s="69"/>
    </row>
    <row r="11" spans="1:19" x14ac:dyDescent="0.25">
      <c r="A11" s="96">
        <f>RANK(R11,$R:$R)</f>
        <v>10</v>
      </c>
      <c r="B11" s="83" t="s">
        <v>114</v>
      </c>
      <c r="C11" s="84" t="str">
        <f>D11&amp;", "&amp;E11</f>
        <v>1965, Novojický Kotuč</v>
      </c>
      <c r="D11" s="85">
        <f>VLOOKUP(B11,Data!$A:$C,2,0)</f>
        <v>1965</v>
      </c>
      <c r="E11" s="85" t="str">
        <f>VLOOKUP(B11,Data!$A:$C,3,0)</f>
        <v>Novojický Kotuč</v>
      </c>
      <c r="F11" s="86">
        <f>IFERROR(VLOOKUP(B11,zajic!$B$88:$H$126,7,0),"")</f>
        <v>25</v>
      </c>
      <c r="G11" s="87" t="str">
        <f>IFERROR(VLOOKUP(B11,kopec!$B$56:$H$68,7,0),"")</f>
        <v/>
      </c>
      <c r="H11" s="88" t="str">
        <f>IFERROR(VLOOKUP(B11,bila_hora!$B$50:$H$57,7,0),"")</f>
        <v/>
      </c>
      <c r="I11" s="89" t="str">
        <f>IFERROR(VLOOKUP(B11,bonus!$B$11:$I$17,8,0),"")</f>
        <v/>
      </c>
      <c r="J11" s="106">
        <f>IFERROR(VLOOKUP(B11,Štramberk!$B$78:$G$150,6,0),"")</f>
        <v>25</v>
      </c>
      <c r="K11" s="90" t="str">
        <f>IFERROR(VLOOKUP(B11,St._Jičín!$B$18:$H$23,7,0),"")</f>
        <v/>
      </c>
      <c r="L11" s="107" t="str">
        <f>IFERROR(VLOOKUP(B11,Rekovice!$B$41:$G$54,6,0),"")</f>
        <v/>
      </c>
      <c r="M11" s="92" t="str">
        <f>IFERROR(VLOOKUP(B11,Obora!$B$43:$H$72,6,0),"")</f>
        <v/>
      </c>
      <c r="N11" s="90"/>
      <c r="O11" s="107"/>
      <c r="P11" s="92"/>
      <c r="Q11" s="93">
        <f>SUM(F11:P11)</f>
        <v>50</v>
      </c>
      <c r="R11" s="94">
        <f>IF(COUNT(F11:P11)&gt;9,SUM(F11:P11)-MIN(SMALL(F11:H11,1),SMALL(J11:P11,1)),SUM(F11:P11))</f>
        <v>50</v>
      </c>
      <c r="S11" s="69"/>
    </row>
    <row r="12" spans="1:19" x14ac:dyDescent="0.25">
      <c r="A12" s="96">
        <f>RANK(R12,$R:$R)</f>
        <v>11</v>
      </c>
      <c r="B12" s="83" t="s">
        <v>440</v>
      </c>
      <c r="C12" s="84" t="str">
        <f>D12&amp;", "&amp;E12</f>
        <v>1941, MK Kopřivnice</v>
      </c>
      <c r="D12" s="85">
        <f>VLOOKUP(B12,Data!$A:$C,2,0)</f>
        <v>1941</v>
      </c>
      <c r="E12" s="85" t="str">
        <f>VLOOKUP(B12,Data!$A:$C,3,0)</f>
        <v>MK Kopřivnice</v>
      </c>
      <c r="F12" s="86" t="str">
        <f>IFERROR(VLOOKUP(B12,zajic!$B$88:$H$126,7,0),"")</f>
        <v/>
      </c>
      <c r="G12" s="87" t="str">
        <f>IFERROR(VLOOKUP(B12,kopec!$B$56:$H$68,7,0),"")</f>
        <v/>
      </c>
      <c r="H12" s="88" t="str">
        <f>IFERROR(VLOOKUP(B12,bila_hora!$B$50:$H$57,7,0),"")</f>
        <v/>
      </c>
      <c r="I12" s="89" t="str">
        <f>IFERROR(VLOOKUP(B12,bonus!$B$11:$I$17,8,0),"")</f>
        <v/>
      </c>
      <c r="J12" s="106" t="str">
        <f>IFERROR(VLOOKUP(B12,Štramberk!$B$78:$G$150,6,0),"")</f>
        <v/>
      </c>
      <c r="K12" s="90">
        <f>IFERROR(VLOOKUP(B12,St._Jičín!$B$18:$H$23,7,0),"")</f>
        <v>34</v>
      </c>
      <c r="L12" s="107">
        <f>IFERROR(VLOOKUP(B12,Rekovice!$B$41:$G$54,6,0),"")</f>
        <v>14</v>
      </c>
      <c r="M12" s="92" t="str">
        <f>IFERROR(VLOOKUP(B12,Obora!$B$43:$H$72,6,0),"")</f>
        <v/>
      </c>
      <c r="N12" s="90"/>
      <c r="O12" s="107"/>
      <c r="P12" s="92"/>
      <c r="Q12" s="93">
        <f>SUM(F12:P12)</f>
        <v>48</v>
      </c>
      <c r="R12" s="94">
        <f>IF(COUNT(F12:P12)&gt;9,SUM(F12:P12)-MIN(SMALL(F12:H12,1),SMALL(J12:P12,1)),SUM(F12:P12))</f>
        <v>48</v>
      </c>
      <c r="S12" s="69"/>
    </row>
    <row r="13" spans="1:19" x14ac:dyDescent="0.25">
      <c r="A13" s="96">
        <f>RANK(R13,$R:$R)</f>
        <v>12</v>
      </c>
      <c r="B13" s="83" t="s">
        <v>287</v>
      </c>
      <c r="C13" s="84" t="str">
        <f>D13&amp;", "&amp;E13</f>
        <v>1965, PEPA Team Frýdek Místek</v>
      </c>
      <c r="D13" s="85">
        <f>VLOOKUP(B13,Data!$A:$C,2,0)</f>
        <v>1965</v>
      </c>
      <c r="E13" s="85" t="str">
        <f>VLOOKUP(B13,Data!$A:$C,3,0)</f>
        <v>PEPA Team Frýdek Místek</v>
      </c>
      <c r="F13" s="86" t="str">
        <f>IFERROR(VLOOKUP(B13,zajic!$B$88:$H$126,7,0),"")</f>
        <v/>
      </c>
      <c r="G13" s="87" t="str">
        <f>IFERROR(VLOOKUP(B13,kopec!$B$56:$H$68,7,0),"")</f>
        <v/>
      </c>
      <c r="H13" s="88" t="str">
        <f>IFERROR(VLOOKUP(B13,bila_hora!$B$50:$H$57,7,0),"")</f>
        <v/>
      </c>
      <c r="I13" s="89" t="str">
        <f>IFERROR(VLOOKUP(B13,bonus!$B$11:$I$17,8,0),"")</f>
        <v/>
      </c>
      <c r="J13" s="106">
        <f>IFERROR(VLOOKUP(B13,Štramberk!$B$78:$G$150,6,0),"")</f>
        <v>15</v>
      </c>
      <c r="K13" s="90" t="str">
        <f>IFERROR(VLOOKUP(B13,St._Jičín!$B$18:$H$23,7,0),"")</f>
        <v/>
      </c>
      <c r="L13" s="107" t="str">
        <f>IFERROR(VLOOKUP(B13,Rekovice!$B$41:$G$54,6,0),"")</f>
        <v/>
      </c>
      <c r="M13" s="92">
        <f>IFERROR(VLOOKUP(B13,Obora!$B$43:$H$72,6,0),"")</f>
        <v>25</v>
      </c>
      <c r="N13" s="90"/>
      <c r="O13" s="107"/>
      <c r="P13" s="92"/>
      <c r="Q13" s="93">
        <f>SUM(F13:P13)</f>
        <v>40</v>
      </c>
      <c r="R13" s="94">
        <f>IF(COUNT(F13:P13)&gt;9,SUM(F13:P13)-MIN(SMALL(F13:H13,1),SMALL(J13:P13,1)),SUM(F13:P13))</f>
        <v>40</v>
      </c>
      <c r="S13" s="69"/>
    </row>
    <row r="14" spans="1:19" x14ac:dyDescent="0.25">
      <c r="A14" s="96">
        <f>RANK(R14,$R:$R)</f>
        <v>13</v>
      </c>
      <c r="B14" s="83" t="s">
        <v>444</v>
      </c>
      <c r="C14" s="84" t="str">
        <f>D14&amp;", "&amp;E14</f>
        <v>1957, KB Rybnicka Kužnia</v>
      </c>
      <c r="D14" s="85">
        <f>VLOOKUP(B14,Data!$A:$C,2,0)</f>
        <v>1957</v>
      </c>
      <c r="E14" s="85" t="str">
        <f>VLOOKUP(B14,Data!$A:$C,3,0)</f>
        <v>KB Rybnicka Kužnia</v>
      </c>
      <c r="F14" s="86">
        <f>IFERROR(VLOOKUP(B14,zajic!$B$88:$H$126,7,0),"")</f>
        <v>0</v>
      </c>
      <c r="G14" s="87" t="str">
        <f>IFERROR(VLOOKUP(B14,kopec!$B$56:$H$68,7,0),"")</f>
        <v/>
      </c>
      <c r="H14" s="88" t="str">
        <f>IFERROR(VLOOKUP(B14,bila_hora!$B$50:$H$57,7,0),"")</f>
        <v/>
      </c>
      <c r="I14" s="89" t="str">
        <f>IFERROR(VLOOKUP(B14,bonus!$B$11:$I$17,8,0),"")</f>
        <v/>
      </c>
      <c r="J14" s="106">
        <f>IFERROR(VLOOKUP(B14,Štramberk!$B$78:$G$150,6,0),"")</f>
        <v>0</v>
      </c>
      <c r="K14" s="90">
        <f>IFERROR(VLOOKUP(B14,St._Jičín!$B$18:$H$23,7,0),"")</f>
        <v>32</v>
      </c>
      <c r="L14" s="107" t="str">
        <f>IFERROR(VLOOKUP(B14,Rekovice!$B$41:$G$54,6,0),"")</f>
        <v/>
      </c>
      <c r="M14" s="92">
        <f>IFERROR(VLOOKUP(B14,Obora!$B$43:$H$72,6,0),"")</f>
        <v>7</v>
      </c>
      <c r="N14" s="90"/>
      <c r="O14" s="107"/>
      <c r="P14" s="92"/>
      <c r="Q14" s="93">
        <f>SUM(F14:P14)</f>
        <v>39</v>
      </c>
      <c r="R14" s="94">
        <f>IF(COUNT(F14:P14)&gt;9,SUM(F14:P14)-MIN(SMALL(F14:H14,1),SMALL(J14:P14,1)),SUM(F14:P14))</f>
        <v>39</v>
      </c>
      <c r="S14" s="69"/>
    </row>
    <row r="15" spans="1:19" x14ac:dyDescent="0.25">
      <c r="A15" s="96">
        <f>RANK(R15,$R:$R)</f>
        <v>14</v>
      </c>
      <c r="B15" s="83" t="s">
        <v>21</v>
      </c>
      <c r="C15" s="84" t="str">
        <f>D15&amp;", "&amp;E15</f>
        <v>1970, TJ Valašské Meziříčí</v>
      </c>
      <c r="D15" s="85">
        <f>VLOOKUP(B15,Data!$A:$C,2,0)</f>
        <v>1970</v>
      </c>
      <c r="E15" s="85" t="str">
        <f>VLOOKUP(B15,Data!$A:$C,3,0)</f>
        <v>TJ Valašské Meziříčí</v>
      </c>
      <c r="F15" s="86">
        <f>IFERROR(VLOOKUP(B15,zajic!$B$88:$H$126,7,0),"")</f>
        <v>0</v>
      </c>
      <c r="G15" s="87">
        <f>IFERROR(VLOOKUP(B15,kopec!$B$56:$H$68,7,0),"")</f>
        <v>12</v>
      </c>
      <c r="H15" s="88">
        <f>IFERROR(VLOOKUP(B15,bila_hora!$B$50:$H$57,7,0),"")</f>
        <v>14</v>
      </c>
      <c r="I15" s="89">
        <f>IFERROR(VLOOKUP(B15,bonus!$B$11:$I$17,8,0),"")</f>
        <v>10</v>
      </c>
      <c r="J15" s="106" t="str">
        <f>IFERROR(VLOOKUP(B15,Štramberk!$B$78:$G$150,6,0),"")</f>
        <v/>
      </c>
      <c r="K15" s="90" t="str">
        <f>IFERROR(VLOOKUP(B15,St._Jičín!$B$18:$H$23,7,0),"")</f>
        <v/>
      </c>
      <c r="L15" s="107" t="str">
        <f>IFERROR(VLOOKUP(B15,Rekovice!$B$41:$G$54,6,0),"")</f>
        <v/>
      </c>
      <c r="M15" s="92" t="str">
        <f>IFERROR(VLOOKUP(B15,Obora!$B$43:$H$72,6,0),"")</f>
        <v/>
      </c>
      <c r="N15" s="90"/>
      <c r="O15" s="107"/>
      <c r="P15" s="92"/>
      <c r="Q15" s="93">
        <f>SUM(F15:P15)</f>
        <v>36</v>
      </c>
      <c r="R15" s="94">
        <f>IF(COUNT(F15:P15)&gt;9,SUM(F15:P15)-MIN(SMALL(F15:H15,1),SMALL(J15:P15,1)),SUM(F15:P15))</f>
        <v>36</v>
      </c>
      <c r="S15" s="69"/>
    </row>
    <row r="16" spans="1:19" x14ac:dyDescent="0.25">
      <c r="A16" s="96">
        <f>RANK(R16,$R:$R)</f>
        <v>15</v>
      </c>
      <c r="B16" s="83" t="s">
        <v>292</v>
      </c>
      <c r="C16" s="84" t="str">
        <f>D16&amp;", "&amp;E16</f>
        <v>1952, Olomouc</v>
      </c>
      <c r="D16" s="85">
        <f>VLOOKUP(B16,Data!$A:$C,2,0)</f>
        <v>1952</v>
      </c>
      <c r="E16" s="85" t="str">
        <f>VLOOKUP(B16,Data!$A:$C,3,0)</f>
        <v>Olomouc</v>
      </c>
      <c r="F16" s="86" t="str">
        <f>IFERROR(VLOOKUP(B16,zajic!$B$88:$H$126,7,0),"")</f>
        <v/>
      </c>
      <c r="G16" s="87" t="str">
        <f>IFERROR(VLOOKUP(B16,kopec!$B$56:$H$68,7,0),"")</f>
        <v/>
      </c>
      <c r="H16" s="88" t="str">
        <f>IFERROR(VLOOKUP(B16,bila_hora!$B$50:$H$57,7,0),"")</f>
        <v/>
      </c>
      <c r="I16" s="89" t="str">
        <f>IFERROR(VLOOKUP(B16,bonus!$B$11:$I$17,8,0),"")</f>
        <v/>
      </c>
      <c r="J16" s="106">
        <f>IFERROR(VLOOKUP(B16,Štramberk!$B$78:$G$150,6,0),"")</f>
        <v>9</v>
      </c>
      <c r="K16" s="90" t="str">
        <f>IFERROR(VLOOKUP(B16,St._Jičín!$B$18:$H$23,7,0),"")</f>
        <v/>
      </c>
      <c r="L16" s="107">
        <f>IFERROR(VLOOKUP(B16,Rekovice!$B$41:$G$54,6,0),"")</f>
        <v>25</v>
      </c>
      <c r="M16" s="92" t="str">
        <f>IFERROR(VLOOKUP(B16,Obora!$B$43:$H$72,6,0),"")</f>
        <v/>
      </c>
      <c r="N16" s="90"/>
      <c r="O16" s="107"/>
      <c r="P16" s="92"/>
      <c r="Q16" s="93">
        <f>SUM(F16:P16)</f>
        <v>34</v>
      </c>
      <c r="R16" s="94">
        <f>IF(COUNT(F16:P16)&gt;9,SUM(F16:P16)-MIN(SMALL(F16:H16,1),SMALL(J16:P16,1)),SUM(F16:P16))</f>
        <v>34</v>
      </c>
      <c r="S16" s="69"/>
    </row>
    <row r="17" spans="1:19" x14ac:dyDescent="0.25">
      <c r="A17" s="96">
        <f>RANK(R17,$R:$R)</f>
        <v>15</v>
      </c>
      <c r="B17" s="83" t="s">
        <v>292</v>
      </c>
      <c r="C17" s="84" t="str">
        <f>D17&amp;", "&amp;E17</f>
        <v>1952, Olomouc</v>
      </c>
      <c r="D17" s="85">
        <f>VLOOKUP(B17,Data!$A:$C,2,0)</f>
        <v>1952</v>
      </c>
      <c r="E17" s="85" t="str">
        <f>VLOOKUP(B17,Data!$A:$C,3,0)</f>
        <v>Olomouc</v>
      </c>
      <c r="F17" s="86" t="str">
        <f>IFERROR(VLOOKUP(B17,zajic!$B$88:$H$126,7,0),"")</f>
        <v/>
      </c>
      <c r="G17" s="87" t="str">
        <f>IFERROR(VLOOKUP(B17,kopec!$B$56:$H$68,7,0),"")</f>
        <v/>
      </c>
      <c r="H17" s="88" t="str">
        <f>IFERROR(VLOOKUP(B17,bila_hora!$B$50:$H$57,7,0),"")</f>
        <v/>
      </c>
      <c r="I17" s="89" t="str">
        <f>IFERROR(VLOOKUP(B17,bonus!$B$11:$I$17,8,0),"")</f>
        <v/>
      </c>
      <c r="J17" s="106">
        <f>IFERROR(VLOOKUP(B17,Štramberk!$B$78:$G$150,6,0),"")</f>
        <v>9</v>
      </c>
      <c r="K17" s="90" t="str">
        <f>IFERROR(VLOOKUP(B17,St._Jičín!$B$18:$H$23,7,0),"")</f>
        <v/>
      </c>
      <c r="L17" s="107">
        <f>IFERROR(VLOOKUP(B17,Rekovice!$B$41:$G$54,6,0),"")</f>
        <v>25</v>
      </c>
      <c r="M17" s="92" t="str">
        <f>IFERROR(VLOOKUP(B17,Obora!$B$43:$H$72,6,0),"")</f>
        <v/>
      </c>
      <c r="N17" s="90"/>
      <c r="O17" s="107"/>
      <c r="P17" s="92"/>
      <c r="Q17" s="93">
        <f>SUM(F17:P17)</f>
        <v>34</v>
      </c>
      <c r="R17" s="94">
        <f>IF(COUNT(F17:P17)&gt;9,SUM(F17:P17)-MIN(SMALL(F17:H17,1),SMALL(J17:P17,1)),SUM(F17:P17))</f>
        <v>34</v>
      </c>
      <c r="S17" s="69"/>
    </row>
    <row r="18" spans="1:19" x14ac:dyDescent="0.25">
      <c r="A18" s="96">
        <f>RANK(R18,$R:$R)</f>
        <v>17</v>
      </c>
      <c r="B18" s="83" t="s">
        <v>38</v>
      </c>
      <c r="C18" s="84" t="str">
        <f>D18&amp;", "&amp;E18</f>
        <v>1961, Za Groš</v>
      </c>
      <c r="D18" s="85">
        <f>VLOOKUP(B18,Data!$A:$C,2,0)</f>
        <v>1961</v>
      </c>
      <c r="E18" s="85" t="str">
        <f>VLOOKUP(B18,Data!$A:$C,3,0)</f>
        <v>Za Groš</v>
      </c>
      <c r="F18" s="86" t="str">
        <f>IFERROR(VLOOKUP(B18,zajic!$B$88:$H$126,7,0),"")</f>
        <v/>
      </c>
      <c r="G18" s="87">
        <f>IFERROR(VLOOKUP(B18,kopec!$B$56:$H$68,7,0),"")</f>
        <v>8</v>
      </c>
      <c r="H18" s="88">
        <f>IFERROR(VLOOKUP(B18,bila_hora!$B$50:$H$57,7,0),"")</f>
        <v>13</v>
      </c>
      <c r="I18" s="89">
        <f>IFERROR(VLOOKUP(B18,bonus!$B$11:$I$17,8,0),"")</f>
        <v>9</v>
      </c>
      <c r="J18" s="106" t="str">
        <f>IFERROR(VLOOKUP(B18,Štramberk!$B$78:$G$150,6,0),"")</f>
        <v/>
      </c>
      <c r="K18" s="90" t="str">
        <f>IFERROR(VLOOKUP(B18,St._Jičín!$B$18:$H$23,7,0),"")</f>
        <v/>
      </c>
      <c r="L18" s="107" t="str">
        <f>IFERROR(VLOOKUP(B18,Rekovice!$B$41:$G$54,6,0),"")</f>
        <v/>
      </c>
      <c r="M18" s="92" t="str">
        <f>IFERROR(VLOOKUP(B18,Obora!$B$43:$H$72,6,0),"")</f>
        <v/>
      </c>
      <c r="N18" s="90"/>
      <c r="O18" s="107"/>
      <c r="P18" s="92"/>
      <c r="Q18" s="93">
        <f>SUM(F18:P18)</f>
        <v>30</v>
      </c>
      <c r="R18" s="94">
        <f>IF(COUNT(F18:P18)&gt;9,SUM(F18:P18)-MIN(SMALL(F18:H18,1),SMALL(J18:P18,1)),SUM(F18:P18))</f>
        <v>30</v>
      </c>
      <c r="S18" s="69"/>
    </row>
    <row r="19" spans="1:19" x14ac:dyDescent="0.25">
      <c r="A19" s="96">
        <f>RANK(R19,$R:$R)</f>
        <v>18</v>
      </c>
      <c r="B19" s="83" t="s">
        <v>20</v>
      </c>
      <c r="C19" s="84" t="str">
        <f>D19&amp;", "&amp;E19</f>
        <v>1953, MK Kopřivnice</v>
      </c>
      <c r="D19" s="85">
        <f>VLOOKUP(B19,Data!$A:$C,2,0)</f>
        <v>1953</v>
      </c>
      <c r="E19" s="85" t="str">
        <f>VLOOKUP(B19,Data!$A:$C,3,0)</f>
        <v>MK Kopřivnice</v>
      </c>
      <c r="F19" s="86" t="str">
        <f>IFERROR(VLOOKUP(B19,zajic!$B$88:$H$126,7,0),"")</f>
        <v/>
      </c>
      <c r="G19" s="87">
        <f>IFERROR(VLOOKUP(B19,kopec!$B$56:$H$68,7,0),"")</f>
        <v>17</v>
      </c>
      <c r="H19" s="88" t="str">
        <f>IFERROR(VLOOKUP(B19,bila_hora!$B$50:$H$57,7,0),"")</f>
        <v/>
      </c>
      <c r="I19" s="89" t="str">
        <f>IFERROR(VLOOKUP(B19,bonus!$B$11:$I$17,8,0),"")</f>
        <v/>
      </c>
      <c r="J19" s="106" t="str">
        <f>IFERROR(VLOOKUP(B19,Štramberk!$B$78:$G$150,6,0),"")</f>
        <v/>
      </c>
      <c r="K19" s="90" t="str">
        <f>IFERROR(VLOOKUP(B19,St._Jičín!$B$18:$H$23,7,0),"")</f>
        <v/>
      </c>
      <c r="L19" s="107">
        <f>IFERROR(VLOOKUP(B19,Rekovice!$B$41:$G$54,6,0),"")</f>
        <v>11</v>
      </c>
      <c r="M19" s="92" t="str">
        <f>IFERROR(VLOOKUP(B19,Obora!$B$43:$H$72,6,0),"")</f>
        <v/>
      </c>
      <c r="N19" s="90"/>
      <c r="O19" s="107"/>
      <c r="P19" s="92"/>
      <c r="Q19" s="93">
        <f>SUM(F19:P19)</f>
        <v>28</v>
      </c>
      <c r="R19" s="94">
        <f>IF(COUNT(F19:P19)&gt;9,SUM(F19:P19)-MIN(SMALL(F19:H19,1),SMALL(J19:P19,1)),SUM(F19:P19))</f>
        <v>28</v>
      </c>
      <c r="S19" s="69"/>
    </row>
    <row r="20" spans="1:19" x14ac:dyDescent="0.25">
      <c r="A20" s="96">
        <f>RANK(R20,$R:$R)</f>
        <v>19</v>
      </c>
      <c r="B20" s="83" t="s">
        <v>290</v>
      </c>
      <c r="C20" s="84" t="str">
        <f>D20&amp;", "&amp;E20</f>
        <v>1949, MK Seitl Ostrava</v>
      </c>
      <c r="D20" s="85">
        <f>VLOOKUP(B20,Data!$A:$C,2,0)</f>
        <v>1949</v>
      </c>
      <c r="E20" s="85" t="str">
        <f>VLOOKUP(B20,Data!$A:$C,3,0)</f>
        <v>MK Seitl Ostrava</v>
      </c>
      <c r="F20" s="86" t="str">
        <f>IFERROR(VLOOKUP(B20,zajic!$B$88:$H$126,7,0),"")</f>
        <v/>
      </c>
      <c r="G20" s="87" t="str">
        <f>IFERROR(VLOOKUP(B20,kopec!$B$56:$H$68,7,0),"")</f>
        <v/>
      </c>
      <c r="H20" s="88" t="str">
        <f>IFERROR(VLOOKUP(B20,bila_hora!$B$50:$H$57,7,0),"")</f>
        <v/>
      </c>
      <c r="I20" s="89" t="str">
        <f>IFERROR(VLOOKUP(B20,bonus!$B$11:$I$17,8,0),"")</f>
        <v/>
      </c>
      <c r="J20" s="106">
        <f>IFERROR(VLOOKUP(B20,Štramberk!$B$78:$G$150,6,0),"")</f>
        <v>10</v>
      </c>
      <c r="K20" s="90" t="str">
        <f>IFERROR(VLOOKUP(B20,St._Jičín!$B$18:$H$23,7,0),"")</f>
        <v/>
      </c>
      <c r="L20" s="107" t="str">
        <f>IFERROR(VLOOKUP(B20,Rekovice!$B$41:$G$54,6,0),"")</f>
        <v/>
      </c>
      <c r="M20" s="92">
        <f>IFERROR(VLOOKUP(B20,Obora!$B$43:$H$72,6,0),"")</f>
        <v>14</v>
      </c>
      <c r="N20" s="90"/>
      <c r="O20" s="107"/>
      <c r="P20" s="92"/>
      <c r="Q20" s="93">
        <f>SUM(F20:P20)</f>
        <v>24</v>
      </c>
      <c r="R20" s="94">
        <f>IF(COUNT(F20:P20)&gt;9,SUM(F20:P20)-MIN(SMALL(F20:H20,1),SMALL(J20:P20,1)),SUM(F20:P20))</f>
        <v>24</v>
      </c>
      <c r="S20" s="69"/>
    </row>
    <row r="21" spans="1:19" x14ac:dyDescent="0.25">
      <c r="A21" s="96">
        <f>RANK(R21,$R:$R)</f>
        <v>20</v>
      </c>
      <c r="B21" s="83" t="s">
        <v>117</v>
      </c>
      <c r="C21" s="84" t="str">
        <f>D21&amp;", "&amp;E21</f>
        <v>1959, MK Seitl Ostrava</v>
      </c>
      <c r="D21" s="85">
        <f>VLOOKUP(B21,Data!$A:$C,2,0)</f>
        <v>1959</v>
      </c>
      <c r="E21" s="85" t="str">
        <f>VLOOKUP(B21,Data!$A:$C,3,0)</f>
        <v>MK Seitl Ostrava</v>
      </c>
      <c r="F21" s="86">
        <f>IFERROR(VLOOKUP(B21,zajic!$B$88:$H$126,7,0),"")</f>
        <v>15</v>
      </c>
      <c r="G21" s="87" t="str">
        <f>IFERROR(VLOOKUP(B21,kopec!$B$56:$H$68,7,0),"")</f>
        <v/>
      </c>
      <c r="H21" s="88" t="str">
        <f>IFERROR(VLOOKUP(B21,bila_hora!$B$50:$H$57,7,0),"")</f>
        <v/>
      </c>
      <c r="I21" s="89" t="str">
        <f>IFERROR(VLOOKUP(B21,bonus!$B$11:$I$17,8,0),"")</f>
        <v/>
      </c>
      <c r="J21" s="106">
        <f>IFERROR(VLOOKUP(B21,Štramberk!$B$78:$G$150,6,0),"")</f>
        <v>8</v>
      </c>
      <c r="K21" s="90" t="str">
        <f>IFERROR(VLOOKUP(B21,St._Jičín!$B$18:$H$23,7,0),"")</f>
        <v/>
      </c>
      <c r="L21" s="107" t="str">
        <f>IFERROR(VLOOKUP(B21,Rekovice!$B$41:$G$54,6,0),"")</f>
        <v/>
      </c>
      <c r="M21" s="92" t="str">
        <f>IFERROR(VLOOKUP(B21,Obora!$B$43:$H$72,6,0),"")</f>
        <v/>
      </c>
      <c r="N21" s="90"/>
      <c r="O21" s="107"/>
      <c r="P21" s="92"/>
      <c r="Q21" s="93">
        <f>SUM(F21:P21)</f>
        <v>23</v>
      </c>
      <c r="R21" s="94">
        <f>IF(COUNT(F21:P21)&gt;9,SUM(F21:P21)-MIN(SMALL(F21:H21,1),SMALL(J21:P21,1)),SUM(F21:P21))</f>
        <v>23</v>
      </c>
      <c r="S21" s="69"/>
    </row>
    <row r="22" spans="1:19" x14ac:dyDescent="0.25">
      <c r="A22" s="96">
        <f>RANK(R22,$R:$R)</f>
        <v>20</v>
      </c>
      <c r="B22" s="83" t="s">
        <v>37</v>
      </c>
      <c r="C22" s="84" t="str">
        <f>D22&amp;", "&amp;E22</f>
        <v>1955, MK Kopřivnice</v>
      </c>
      <c r="D22" s="85">
        <f>VLOOKUP(B22,Data!$A:$C,2,0)</f>
        <v>1955</v>
      </c>
      <c r="E22" s="85" t="str">
        <f>VLOOKUP(B22,Data!$A:$C,3,0)</f>
        <v>MK Kopřivnice</v>
      </c>
      <c r="F22" s="86" t="str">
        <f>IFERROR(VLOOKUP(B22,zajic!$B$88:$H$126,7,0),"")</f>
        <v/>
      </c>
      <c r="G22" s="87">
        <f>IFERROR(VLOOKUP(B22,kopec!$B$56:$H$68,7,0),"")</f>
        <v>11</v>
      </c>
      <c r="H22" s="88" t="str">
        <f>IFERROR(VLOOKUP(B22,bila_hora!$B$50:$H$57,7,0),"")</f>
        <v/>
      </c>
      <c r="I22" s="89" t="str">
        <f>IFERROR(VLOOKUP(B22,bonus!$B$11:$I$17,8,0),"")</f>
        <v/>
      </c>
      <c r="J22" s="106">
        <f>IFERROR(VLOOKUP(B22,Štramberk!$B$78:$G$150,6,0),"")</f>
        <v>0</v>
      </c>
      <c r="K22" s="90" t="str">
        <f>IFERROR(VLOOKUP(B22,St._Jičín!$B$18:$H$23,7,0),"")</f>
        <v/>
      </c>
      <c r="L22" s="107" t="str">
        <f>IFERROR(VLOOKUP(B22,Rekovice!$B$41:$G$54,6,0),"")</f>
        <v/>
      </c>
      <c r="M22" s="92">
        <f>IFERROR(VLOOKUP(B22,Obora!$B$43:$H$72,6,0),"")</f>
        <v>12</v>
      </c>
      <c r="N22" s="90"/>
      <c r="O22" s="107"/>
      <c r="P22" s="92"/>
      <c r="Q22" s="93">
        <f>SUM(F22:P22)</f>
        <v>23</v>
      </c>
      <c r="R22" s="94">
        <f>IF(COUNT(F22:P22)&gt;9,SUM(F22:P22)-MIN(SMALL(F22:H22,1),SMALL(J22:P22,1)),SUM(F22:P22))</f>
        <v>23</v>
      </c>
      <c r="S22" s="69"/>
    </row>
    <row r="23" spans="1:19" x14ac:dyDescent="0.25">
      <c r="A23" s="96">
        <f>RANK(R23,$R:$R)</f>
        <v>22</v>
      </c>
      <c r="B23" s="83" t="s">
        <v>116</v>
      </c>
      <c r="C23" s="84" t="str">
        <f>D23&amp;", "&amp;E23</f>
        <v>1949, Cykloklub Nový Jičín</v>
      </c>
      <c r="D23" s="85">
        <f>VLOOKUP(B23,Data!$A:$C,2,0)</f>
        <v>1949</v>
      </c>
      <c r="E23" s="85" t="str">
        <f>VLOOKUP(B23,Data!$A:$C,3,0)</f>
        <v>Cykloklub Nový Jičín</v>
      </c>
      <c r="F23" s="86">
        <f>IFERROR(VLOOKUP(B23,zajic!$B$88:$H$126,7,0),"")</f>
        <v>17</v>
      </c>
      <c r="G23" s="87" t="str">
        <f>IFERROR(VLOOKUP(B23,kopec!$B$56:$H$68,7,0),"")</f>
        <v/>
      </c>
      <c r="H23" s="88" t="str">
        <f>IFERROR(VLOOKUP(B23,bila_hora!$B$50:$H$57,7,0),"")</f>
        <v/>
      </c>
      <c r="I23" s="89" t="str">
        <f>IFERROR(VLOOKUP(B23,bonus!$B$11:$I$17,8,0),"")</f>
        <v/>
      </c>
      <c r="J23" s="106" t="str">
        <f>IFERROR(VLOOKUP(B23,Štramberk!$B$78:$G$150,6,0),"")</f>
        <v/>
      </c>
      <c r="K23" s="90" t="str">
        <f>IFERROR(VLOOKUP(B23,St._Jičín!$B$18:$H$23,7,0),"")</f>
        <v/>
      </c>
      <c r="L23" s="107" t="str">
        <f>IFERROR(VLOOKUP(B23,Rekovice!$B$41:$G$54,6,0),"")</f>
        <v/>
      </c>
      <c r="M23" s="92" t="str">
        <f>IFERROR(VLOOKUP(B23,Obora!$B$43:$H$72,6,0),"")</f>
        <v/>
      </c>
      <c r="N23" s="90"/>
      <c r="O23" s="107"/>
      <c r="P23" s="92"/>
      <c r="Q23" s="93">
        <f>SUM(F23:P23)</f>
        <v>17</v>
      </c>
      <c r="R23" s="94">
        <f>IF(COUNT(F23:P23)&gt;9,SUM(F23:P23)-MIN(SMALL(F23:H23,1),SMALL(J23:P23,1)),SUM(F23:P23))</f>
        <v>17</v>
      </c>
      <c r="S23" s="69"/>
    </row>
    <row r="24" spans="1:19" x14ac:dyDescent="0.25">
      <c r="A24" s="96">
        <f>RANK(R24,$R:$R)</f>
        <v>22</v>
      </c>
      <c r="B24" s="83" t="s">
        <v>284</v>
      </c>
      <c r="C24" s="84" t="str">
        <f>D24&amp;", "&amp;E24</f>
        <v>1953, BK SAK Karviná</v>
      </c>
      <c r="D24" s="85">
        <f>VLOOKUP(B24,Data!$A:$C,2,0)</f>
        <v>1953</v>
      </c>
      <c r="E24" s="85" t="str">
        <f>VLOOKUP(B24,Data!$A:$C,3,0)</f>
        <v>BK SAK Karviná</v>
      </c>
      <c r="F24" s="86" t="str">
        <f>IFERROR(VLOOKUP(B24,zajic!$B$88:$H$126,7,0),"")</f>
        <v/>
      </c>
      <c r="G24" s="87" t="str">
        <f>IFERROR(VLOOKUP(B24,kopec!$B$56:$H$68,7,0),"")</f>
        <v/>
      </c>
      <c r="H24" s="88" t="str">
        <f>IFERROR(VLOOKUP(B24,bila_hora!$B$50:$H$57,7,0),"")</f>
        <v/>
      </c>
      <c r="I24" s="89" t="str">
        <f>IFERROR(VLOOKUP(B24,bonus!$B$11:$I$17,8,0),"")</f>
        <v/>
      </c>
      <c r="J24" s="106">
        <f>IFERROR(VLOOKUP(B24,Štramberk!$B$78:$G$150,6,0),"")</f>
        <v>17</v>
      </c>
      <c r="K24" s="90" t="str">
        <f>IFERROR(VLOOKUP(B24,St._Jičín!$B$18:$H$23,7,0),"")</f>
        <v/>
      </c>
      <c r="L24" s="107" t="str">
        <f>IFERROR(VLOOKUP(B24,Rekovice!$B$41:$G$54,6,0),"")</f>
        <v/>
      </c>
      <c r="M24" s="92" t="str">
        <f>IFERROR(VLOOKUP(B24,Obora!$B$43:$H$72,6,0),"")</f>
        <v/>
      </c>
      <c r="N24" s="90"/>
      <c r="O24" s="107"/>
      <c r="P24" s="92"/>
      <c r="Q24" s="93">
        <f>SUM(F24:P24)</f>
        <v>17</v>
      </c>
      <c r="R24" s="94">
        <f>IF(COUNT(F24:P24)&gt;9,SUM(F24:P24)-MIN(SMALL(F24:H24,1),SMALL(J24:P24,1)),SUM(F24:P24))</f>
        <v>17</v>
      </c>
      <c r="S24" s="69"/>
    </row>
    <row r="25" spans="1:19" x14ac:dyDescent="0.25">
      <c r="A25" s="96">
        <f>RANK(R25,$R:$R)</f>
        <v>22</v>
      </c>
      <c r="B25" s="83" t="s">
        <v>600</v>
      </c>
      <c r="C25" s="84" t="str">
        <f>D25&amp;", "&amp;E25</f>
        <v>1957, Hrádek</v>
      </c>
      <c r="D25" s="85">
        <f>VLOOKUP(B25,Data!$A:$C,2,0)</f>
        <v>1957</v>
      </c>
      <c r="E25" s="85" t="str">
        <f>VLOOKUP(B25,Data!$A:$C,3,0)</f>
        <v>Hrádek</v>
      </c>
      <c r="F25" s="86" t="str">
        <f>IFERROR(VLOOKUP(B25,zajic!$B$88:$H$126,7,0),"")</f>
        <v/>
      </c>
      <c r="G25" s="87" t="str">
        <f>IFERROR(VLOOKUP(B25,kopec!$B$56:$H$68,7,0),"")</f>
        <v/>
      </c>
      <c r="H25" s="88" t="str">
        <f>IFERROR(VLOOKUP(B25,bila_hora!$B$50:$H$57,7,0),"")</f>
        <v/>
      </c>
      <c r="I25" s="89" t="str">
        <f>IFERROR(VLOOKUP(B25,bonus!$B$11:$I$17,8,0),"")</f>
        <v/>
      </c>
      <c r="J25" s="106" t="str">
        <f>IFERROR(VLOOKUP(B25,Štramberk!$B$78:$G$150,6,0),"")</f>
        <v/>
      </c>
      <c r="K25" s="90" t="str">
        <f>IFERROR(VLOOKUP(B25,St._Jičín!$B$18:$H$23,7,0),"")</f>
        <v/>
      </c>
      <c r="L25" s="107" t="str">
        <f>IFERROR(VLOOKUP(B25,Rekovice!$B$41:$G$54,6,0),"")</f>
        <v/>
      </c>
      <c r="M25" s="92">
        <f>IFERROR(VLOOKUP(B25,Obora!$B$43:$H$72,6,0),"")</f>
        <v>17</v>
      </c>
      <c r="N25" s="90"/>
      <c r="O25" s="107"/>
      <c r="P25" s="92"/>
      <c r="Q25" s="93">
        <f>SUM(F25:P25)</f>
        <v>17</v>
      </c>
      <c r="R25" s="94">
        <f>IF(COUNT(F25:P25)&gt;9,SUM(F25:P25)-MIN(SMALL(F25:H25,1),SMALL(J25:P25,1)),SUM(F25:P25))</f>
        <v>17</v>
      </c>
      <c r="S25" s="69"/>
    </row>
    <row r="26" spans="1:19" x14ac:dyDescent="0.25">
      <c r="A26" s="96">
        <f>RANK(R26,$R:$R)</f>
        <v>25</v>
      </c>
      <c r="B26" s="83" t="s">
        <v>285</v>
      </c>
      <c r="C26" s="84" t="str">
        <f>D26&amp;", "&amp;E26</f>
        <v>1970, VŠECHOVICE</v>
      </c>
      <c r="D26" s="85">
        <f>VLOOKUP(B26,Data!$A:$C,2,0)</f>
        <v>1970</v>
      </c>
      <c r="E26" s="85" t="str">
        <f>VLOOKUP(B26,Data!$A:$C,3,0)</f>
        <v>VŠECHOVICE</v>
      </c>
      <c r="F26" s="86" t="str">
        <f>IFERROR(VLOOKUP(B26,zajic!$B$88:$H$126,7,0),"")</f>
        <v/>
      </c>
      <c r="G26" s="87" t="str">
        <f>IFERROR(VLOOKUP(B26,kopec!$B$56:$H$68,7,0),"")</f>
        <v/>
      </c>
      <c r="H26" s="88" t="str">
        <f>IFERROR(VLOOKUP(B26,bila_hora!$B$50:$H$57,7,0),"")</f>
        <v/>
      </c>
      <c r="I26" s="89" t="str">
        <f>IFERROR(VLOOKUP(B26,bonus!$B$11:$I$17,8,0),"")</f>
        <v/>
      </c>
      <c r="J26" s="106">
        <f>IFERROR(VLOOKUP(B26,Štramberk!$B$78:$G$150,6,0),"")</f>
        <v>16</v>
      </c>
      <c r="K26" s="90" t="str">
        <f>IFERROR(VLOOKUP(B26,St._Jičín!$B$18:$H$23,7,0),"")</f>
        <v/>
      </c>
      <c r="L26" s="107" t="str">
        <f>IFERROR(VLOOKUP(B26,Rekovice!$B$41:$G$54,6,0),"")</f>
        <v/>
      </c>
      <c r="M26" s="92" t="str">
        <f>IFERROR(VLOOKUP(B26,Obora!$B$43:$H$72,6,0),"")</f>
        <v/>
      </c>
      <c r="N26" s="90"/>
      <c r="O26" s="107"/>
      <c r="P26" s="92"/>
      <c r="Q26" s="93">
        <f>SUM(F26:P26)</f>
        <v>16</v>
      </c>
      <c r="R26" s="94">
        <f>IF(COUNT(F26:P26)&gt;9,SUM(F26:P26)-MIN(SMALL(F26:H26,1),SMALL(J26:P26,1)),SUM(F26:P26))</f>
        <v>16</v>
      </c>
      <c r="S26" s="69"/>
    </row>
    <row r="27" spans="1:19" x14ac:dyDescent="0.25">
      <c r="A27" s="96">
        <f>RANK(R27,$R:$R)</f>
        <v>26</v>
      </c>
      <c r="B27" s="83" t="s">
        <v>23</v>
      </c>
      <c r="C27" s="84" t="str">
        <f>D27&amp;", "&amp;E27</f>
        <v>1958, Vinotéka Frenštát</v>
      </c>
      <c r="D27" s="85">
        <f>VLOOKUP(B27,Data!$A:$C,2,0)</f>
        <v>1958</v>
      </c>
      <c r="E27" s="85" t="str">
        <f>VLOOKUP(B27,Data!$A:$C,3,0)</f>
        <v>Vinotéka Frenštát</v>
      </c>
      <c r="F27" s="86" t="str">
        <f>IFERROR(VLOOKUP(B27,zajic!$B$88:$H$126,7,0),"")</f>
        <v/>
      </c>
      <c r="G27" s="87">
        <f>IFERROR(VLOOKUP(B27,kopec!$B$56:$H$68,7,0),"")</f>
        <v>13</v>
      </c>
      <c r="H27" s="88" t="str">
        <f>IFERROR(VLOOKUP(B27,bila_hora!$B$50:$H$57,7,0),"")</f>
        <v/>
      </c>
      <c r="I27" s="89" t="str">
        <f>IFERROR(VLOOKUP(B27,bonus!$B$11:$I$17,8,0),"")</f>
        <v/>
      </c>
      <c r="J27" s="106" t="str">
        <f>IFERROR(VLOOKUP(B27,Štramberk!$B$78:$G$150,6,0),"")</f>
        <v/>
      </c>
      <c r="K27" s="90" t="str">
        <f>IFERROR(VLOOKUP(B27,St._Jičín!$B$18:$H$23,7,0),"")</f>
        <v/>
      </c>
      <c r="L27" s="107" t="str">
        <f>IFERROR(VLOOKUP(B27,Rekovice!$B$41:$G$54,6,0),"")</f>
        <v/>
      </c>
      <c r="M27" s="92" t="str">
        <f>IFERROR(VLOOKUP(B27,Obora!$B$43:$H$72,6,0),"")</f>
        <v/>
      </c>
      <c r="N27" s="90"/>
      <c r="O27" s="107"/>
      <c r="P27" s="92"/>
      <c r="Q27" s="93">
        <f>SUM(F27:P27)</f>
        <v>13</v>
      </c>
      <c r="R27" s="94">
        <f>IF(COUNT(F27:P27)&gt;9,SUM(F27:P27)-MIN(SMALL(F27:H27,1),SMALL(J27:P27,1)),SUM(F27:P27))</f>
        <v>13</v>
      </c>
      <c r="S27" s="69"/>
    </row>
    <row r="28" spans="1:19" x14ac:dyDescent="0.25">
      <c r="A28" s="96">
        <f>RANK(R28,$R:$R)</f>
        <v>27</v>
      </c>
      <c r="B28" s="83" t="s">
        <v>288</v>
      </c>
      <c r="C28" s="84" t="str">
        <f>D28&amp;", "&amp;E28</f>
        <v>1959, SKI Mosty</v>
      </c>
      <c r="D28" s="85">
        <f>VLOOKUP(B28,Data!$A:$C,2,0)</f>
        <v>1959</v>
      </c>
      <c r="E28" s="85" t="str">
        <f>VLOOKUP(B28,Data!$A:$C,3,0)</f>
        <v>SKI Mosty</v>
      </c>
      <c r="F28" s="86" t="str">
        <f>IFERROR(VLOOKUP(B28,zajic!$B$88:$H$126,7,0),"")</f>
        <v/>
      </c>
      <c r="G28" s="87" t="str">
        <f>IFERROR(VLOOKUP(B28,kopec!$B$56:$H$68,7,0),"")</f>
        <v/>
      </c>
      <c r="H28" s="88" t="str">
        <f>IFERROR(VLOOKUP(B28,bila_hora!$B$50:$H$57,7,0),"")</f>
        <v/>
      </c>
      <c r="I28" s="89" t="str">
        <f>IFERROR(VLOOKUP(B28,bonus!$B$11:$I$17,8,0),"")</f>
        <v/>
      </c>
      <c r="J28" s="106">
        <f>IFERROR(VLOOKUP(B28,Štramberk!$B$78:$G$150,6,0),"")</f>
        <v>12</v>
      </c>
      <c r="K28" s="90" t="str">
        <f>IFERROR(VLOOKUP(B28,St._Jičín!$B$18:$H$23,7,0),"")</f>
        <v/>
      </c>
      <c r="L28" s="107" t="str">
        <f>IFERROR(VLOOKUP(B28,Rekovice!$B$41:$G$54,6,0),"")</f>
        <v/>
      </c>
      <c r="M28" s="92" t="str">
        <f>IFERROR(VLOOKUP(B28,Obora!$B$43:$H$72,6,0),"")</f>
        <v/>
      </c>
      <c r="N28" s="90"/>
      <c r="O28" s="107"/>
      <c r="P28" s="92"/>
      <c r="Q28" s="93">
        <f>SUM(F28:P28)</f>
        <v>12</v>
      </c>
      <c r="R28" s="94">
        <f>IF(COUNT(F28:P28)&gt;9,SUM(F28:P28)-MIN(SMALL(F28:H28,1),SMALL(J28:P28,1)),SUM(F28:P28))</f>
        <v>12</v>
      </c>
      <c r="S28" s="69"/>
    </row>
    <row r="29" spans="1:19" x14ac:dyDescent="0.25">
      <c r="A29" s="96">
        <f>RANK(R29,$R:$R)</f>
        <v>27</v>
      </c>
      <c r="B29" s="83" t="s">
        <v>119</v>
      </c>
      <c r="C29" s="84" t="str">
        <f>D29&amp;", "&amp;E29</f>
        <v>1941, Fin Club Český Těšín</v>
      </c>
      <c r="D29" s="85">
        <f>VLOOKUP(B29,Data!$A:$C,2,0)</f>
        <v>1941</v>
      </c>
      <c r="E29" s="85" t="str">
        <f>VLOOKUP(B29,Data!$A:$C,3,0)</f>
        <v>Fin Club Český Těšín</v>
      </c>
      <c r="F29" s="86">
        <f>IFERROR(VLOOKUP(B29,zajic!$B$88:$H$126,7,0),"")</f>
        <v>12</v>
      </c>
      <c r="G29" s="87" t="str">
        <f>IFERROR(VLOOKUP(B29,kopec!$B$56:$H$68,7,0),"")</f>
        <v/>
      </c>
      <c r="H29" s="88" t="str">
        <f>IFERROR(VLOOKUP(B29,bila_hora!$B$50:$H$57,7,0),"")</f>
        <v/>
      </c>
      <c r="I29" s="89" t="str">
        <f>IFERROR(VLOOKUP(B29,bonus!$B$11:$I$17,8,0),"")</f>
        <v/>
      </c>
      <c r="J29" s="106">
        <f>IFERROR(VLOOKUP(B29,Štramberk!$B$78:$G$150,6,0),"")</f>
        <v>0</v>
      </c>
      <c r="K29" s="90" t="str">
        <f>IFERROR(VLOOKUP(B29,St._Jičín!$B$18:$H$23,7,0),"")</f>
        <v/>
      </c>
      <c r="L29" s="107" t="str">
        <f>IFERROR(VLOOKUP(B29,Rekovice!$B$41:$G$54,6,0),"")</f>
        <v/>
      </c>
      <c r="M29" s="92" t="str">
        <f>IFERROR(VLOOKUP(B29,Obora!$B$43:$H$72,6,0),"")</f>
        <v/>
      </c>
      <c r="N29" s="90"/>
      <c r="O29" s="107"/>
      <c r="P29" s="92"/>
      <c r="Q29" s="93">
        <f>SUM(F29:P29)</f>
        <v>12</v>
      </c>
      <c r="R29" s="94">
        <f>IF(COUNT(F29:P29)&gt;9,SUM(F29:P29)-MIN(SMALL(F29:H29,1),SMALL(J29:P29,1)),SUM(F29:P29))</f>
        <v>12</v>
      </c>
      <c r="S29" s="69"/>
    </row>
    <row r="30" spans="1:19" x14ac:dyDescent="0.25">
      <c r="A30" s="96">
        <f>RANK(R30,$R:$R)</f>
        <v>27</v>
      </c>
      <c r="B30" s="83" t="s">
        <v>502</v>
      </c>
      <c r="C30" s="84" t="str">
        <f>D30&amp;", "&amp;E30</f>
        <v>1968, Sokol Frenštát p. R.</v>
      </c>
      <c r="D30" s="85">
        <f>VLOOKUP(B30,Data!$A:$C,2,0)</f>
        <v>1968</v>
      </c>
      <c r="E30" s="85" t="str">
        <f>VLOOKUP(B30,Data!$A:$C,3,0)</f>
        <v>Sokol Frenštát p. R.</v>
      </c>
      <c r="F30" s="86" t="str">
        <f>IFERROR(VLOOKUP(B30,zajic!$B$88:$H$126,7,0),"")</f>
        <v/>
      </c>
      <c r="G30" s="87" t="str">
        <f>IFERROR(VLOOKUP(B30,kopec!$B$56:$H$68,7,0),"")</f>
        <v/>
      </c>
      <c r="H30" s="88" t="str">
        <f>IFERROR(VLOOKUP(B30,bila_hora!$B$50:$H$57,7,0),"")</f>
        <v/>
      </c>
      <c r="I30" s="89" t="str">
        <f>IFERROR(VLOOKUP(B30,bonus!$B$11:$I$17,8,0),"")</f>
        <v/>
      </c>
      <c r="J30" s="106" t="str">
        <f>IFERROR(VLOOKUP(B30,Štramberk!$B$78:$G$150,6,0),"")</f>
        <v/>
      </c>
      <c r="K30" s="90" t="str">
        <f>IFERROR(VLOOKUP(B30,St._Jičín!$B$18:$H$23,7,0),"")</f>
        <v/>
      </c>
      <c r="L30" s="107">
        <f>IFERROR(VLOOKUP(B30,Rekovice!$B$41:$G$54,6,0),"")</f>
        <v>12</v>
      </c>
      <c r="M30" s="92">
        <f>IFERROR(VLOOKUP(B30,Obora!$B$43:$H$72,6,0),"")</f>
        <v>0</v>
      </c>
      <c r="N30" s="90"/>
      <c r="O30" s="107"/>
      <c r="P30" s="92"/>
      <c r="Q30" s="93">
        <f>SUM(F30:P30)</f>
        <v>12</v>
      </c>
      <c r="R30" s="94">
        <f>IF(COUNT(F30:P30)&gt;9,SUM(F30:P30)-MIN(SMALL(F30:H30,1),SMALL(J30:P30,1)),SUM(F30:P30))</f>
        <v>12</v>
      </c>
      <c r="S30" s="69"/>
    </row>
    <row r="31" spans="1:19" x14ac:dyDescent="0.25">
      <c r="A31" s="96">
        <f>RANK(R31,$R:$R)</f>
        <v>30</v>
      </c>
      <c r="B31" s="83" t="s">
        <v>121</v>
      </c>
      <c r="C31" s="84" t="str">
        <f>D31&amp;", "&amp;E31</f>
        <v>1965, Baláž Extreme Team Ostrava</v>
      </c>
      <c r="D31" s="85">
        <f>VLOOKUP(B31,Data!$A:$C,2,0)</f>
        <v>1965</v>
      </c>
      <c r="E31" s="85" t="str">
        <f>VLOOKUP(B31,Data!$A:$C,3,0)</f>
        <v>Baláž Extreme Team Ostrava</v>
      </c>
      <c r="F31" s="86">
        <f>IFERROR(VLOOKUP(B31,zajic!$B$88:$H$126,7,0),"")</f>
        <v>11</v>
      </c>
      <c r="G31" s="87" t="str">
        <f>IFERROR(VLOOKUP(B31,kopec!$B$56:$H$68,7,0),"")</f>
        <v/>
      </c>
      <c r="H31" s="88" t="str">
        <f>IFERROR(VLOOKUP(B31,bila_hora!$B$50:$H$57,7,0),"")</f>
        <v/>
      </c>
      <c r="I31" s="89" t="str">
        <f>IFERROR(VLOOKUP(B31,bonus!$B$11:$I$17,8,0),"")</f>
        <v/>
      </c>
      <c r="J31" s="106" t="str">
        <f>IFERROR(VLOOKUP(B31,Štramberk!$B$78:$G$150,6,0),"")</f>
        <v/>
      </c>
      <c r="K31" s="90" t="str">
        <f>IFERROR(VLOOKUP(B31,St._Jičín!$B$18:$H$23,7,0),"")</f>
        <v/>
      </c>
      <c r="L31" s="107" t="str">
        <f>IFERROR(VLOOKUP(B31,Rekovice!$B$41:$G$54,6,0),"")</f>
        <v/>
      </c>
      <c r="M31" s="92" t="str">
        <f>IFERROR(VLOOKUP(B31,Obora!$B$43:$H$72,6,0),"")</f>
        <v/>
      </c>
      <c r="N31" s="90"/>
      <c r="O31" s="107"/>
      <c r="P31" s="92"/>
      <c r="Q31" s="93">
        <f>SUM(F31:P31)</f>
        <v>11</v>
      </c>
      <c r="R31" s="94">
        <f>IF(COUNT(F31:P31)&gt;9,SUM(F31:P31)-MIN(SMALL(F31:H31,1),SMALL(J31:P31,1)),SUM(F31:P31))</f>
        <v>11</v>
      </c>
      <c r="S31" s="69"/>
    </row>
    <row r="32" spans="1:19" x14ac:dyDescent="0.25">
      <c r="A32" s="96">
        <f>RANK(R32,$R:$R)</f>
        <v>30</v>
      </c>
      <c r="B32" s="83" t="s">
        <v>603</v>
      </c>
      <c r="C32" s="84" t="str">
        <f>D32&amp;", "&amp;E32</f>
        <v>1967, BS Slopné</v>
      </c>
      <c r="D32" s="85">
        <f>VLOOKUP(B32,Data!$A:$C,2,0)</f>
        <v>1967</v>
      </c>
      <c r="E32" s="85" t="str">
        <f>VLOOKUP(B32,Data!$A:$C,3,0)</f>
        <v>BS Slopné</v>
      </c>
      <c r="F32" s="86" t="str">
        <f>IFERROR(VLOOKUP(B32,zajic!$B$88:$H$126,7,0),"")</f>
        <v/>
      </c>
      <c r="G32" s="87" t="str">
        <f>IFERROR(VLOOKUP(B32,kopec!$B$56:$H$68,7,0),"")</f>
        <v/>
      </c>
      <c r="H32" s="88" t="str">
        <f>IFERROR(VLOOKUP(B32,bila_hora!$B$50:$H$57,7,0),"")</f>
        <v/>
      </c>
      <c r="I32" s="89" t="str">
        <f>IFERROR(VLOOKUP(B32,bonus!$B$11:$I$17,8,0),"")</f>
        <v/>
      </c>
      <c r="J32" s="106" t="str">
        <f>IFERROR(VLOOKUP(B32,Štramberk!$B$78:$G$150,6,0),"")</f>
        <v/>
      </c>
      <c r="K32" s="90" t="str">
        <f>IFERROR(VLOOKUP(B32,St._Jičín!$B$18:$H$23,7,0),"")</f>
        <v/>
      </c>
      <c r="L32" s="107" t="str">
        <f>IFERROR(VLOOKUP(B32,Rekovice!$B$41:$G$54,6,0),"")</f>
        <v/>
      </c>
      <c r="M32" s="92">
        <f>IFERROR(VLOOKUP(B32,Obora!$B$43:$H$72,6,0),"")</f>
        <v>11</v>
      </c>
      <c r="N32" s="90"/>
      <c r="O32" s="107"/>
      <c r="P32" s="92"/>
      <c r="Q32" s="93">
        <f>SUM(F32:P32)</f>
        <v>11</v>
      </c>
      <c r="R32" s="94">
        <f>IF(COUNT(F32:P32)&gt;9,SUM(F32:P32)-MIN(SMALL(F32:H32,1),SMALL(J32:P32,1)),SUM(F32:P32))</f>
        <v>11</v>
      </c>
      <c r="S32" s="69"/>
    </row>
    <row r="33" spans="1:19" x14ac:dyDescent="0.25">
      <c r="A33" s="96">
        <f>RANK(R33,$R:$R)</f>
        <v>32</v>
      </c>
      <c r="B33" s="83" t="s">
        <v>605</v>
      </c>
      <c r="C33" s="84" t="str">
        <f>D33&amp;", "&amp;E33</f>
        <v>1954, Klenoty Slavičín</v>
      </c>
      <c r="D33" s="85">
        <f>VLOOKUP(B33,Data!$A:$C,2,0)</f>
        <v>1954</v>
      </c>
      <c r="E33" s="85" t="str">
        <f>VLOOKUP(B33,Data!$A:$C,3,0)</f>
        <v>Klenoty Slavičín</v>
      </c>
      <c r="F33" s="86" t="str">
        <f>IFERROR(VLOOKUP(B33,zajic!$B$88:$H$126,7,0),"")</f>
        <v/>
      </c>
      <c r="G33" s="87" t="str">
        <f>IFERROR(VLOOKUP(B33,kopec!$B$56:$H$68,7,0),"")</f>
        <v/>
      </c>
      <c r="H33" s="88" t="str">
        <f>IFERROR(VLOOKUP(B33,bila_hora!$B$50:$H$57,7,0),"")</f>
        <v/>
      </c>
      <c r="I33" s="89" t="str">
        <f>IFERROR(VLOOKUP(B33,bonus!$B$11:$I$17,8,0),"")</f>
        <v/>
      </c>
      <c r="J33" s="106" t="str">
        <f>IFERROR(VLOOKUP(B33,Štramberk!$B$78:$G$150,6,0),"")</f>
        <v/>
      </c>
      <c r="K33" s="90" t="str">
        <f>IFERROR(VLOOKUP(B33,St._Jičín!$B$18:$H$23,7,0),"")</f>
        <v/>
      </c>
      <c r="L33" s="107" t="str">
        <f>IFERROR(VLOOKUP(B33,Rekovice!$B$41:$G$54,6,0),"")</f>
        <v/>
      </c>
      <c r="M33" s="92">
        <f>IFERROR(VLOOKUP(B33,Obora!$B$43:$H$72,6,0),"")</f>
        <v>10</v>
      </c>
      <c r="N33" s="90"/>
      <c r="O33" s="107"/>
      <c r="P33" s="92"/>
      <c r="Q33" s="93">
        <f>SUM(F33:P33)</f>
        <v>10</v>
      </c>
      <c r="R33" s="94">
        <f>IF(COUNT(F33:P33)&gt;9,SUM(F33:P33)-MIN(SMALL(F33:H33,1),SMALL(J33:P33,1)),SUM(F33:P33))</f>
        <v>10</v>
      </c>
      <c r="S33" s="69"/>
    </row>
    <row r="34" spans="1:19" x14ac:dyDescent="0.25">
      <c r="A34" s="96">
        <f>RANK(R34,$R:$R)</f>
        <v>32</v>
      </c>
      <c r="B34" s="83" t="s">
        <v>518</v>
      </c>
      <c r="C34" s="84" t="str">
        <f>D34&amp;", "&amp;E34</f>
        <v>1951, TJ Frenštát p. R.</v>
      </c>
      <c r="D34" s="85">
        <f>VLOOKUP(B34,Data!$A:$C,2,0)</f>
        <v>1951</v>
      </c>
      <c r="E34" s="85" t="str">
        <f>VLOOKUP(B34,Data!$A:$C,3,0)</f>
        <v>TJ Frenštát p. R.</v>
      </c>
      <c r="F34" s="86" t="str">
        <f>IFERROR(VLOOKUP(B34,zajic!$B$88:$H$126,7,0),"")</f>
        <v/>
      </c>
      <c r="G34" s="87" t="str">
        <f>IFERROR(VLOOKUP(B34,kopec!$B$56:$H$68,7,0),"")</f>
        <v/>
      </c>
      <c r="H34" s="88" t="str">
        <f>IFERROR(VLOOKUP(B34,bila_hora!$B$50:$H$57,7,0),"")</f>
        <v/>
      </c>
      <c r="I34" s="89" t="str">
        <f>IFERROR(VLOOKUP(B34,bonus!$B$11:$I$17,8,0),"")</f>
        <v/>
      </c>
      <c r="J34" s="106" t="str">
        <f>IFERROR(VLOOKUP(B34,Štramberk!$B$78:$G$150,6,0),"")</f>
        <v/>
      </c>
      <c r="K34" s="90" t="str">
        <f>IFERROR(VLOOKUP(B34,St._Jičín!$B$18:$H$23,7,0),"")</f>
        <v/>
      </c>
      <c r="L34" s="107">
        <f>IFERROR(VLOOKUP(B34,Rekovice!$B$41:$G$54,6,0),"")</f>
        <v>10</v>
      </c>
      <c r="M34" s="92">
        <f>IFERROR(VLOOKUP(B34,Obora!$B$43:$H$72,6,0),"")</f>
        <v>0</v>
      </c>
      <c r="N34" s="90"/>
      <c r="O34" s="107"/>
      <c r="P34" s="92"/>
      <c r="Q34" s="93">
        <f>SUM(F34:P34)</f>
        <v>10</v>
      </c>
      <c r="R34" s="94">
        <f>IF(COUNT(F34:P34)&gt;9,SUM(F34:P34)-MIN(SMALL(F34:H34,1),SMALL(J34:P34,1)),SUM(F34:P34))</f>
        <v>10</v>
      </c>
      <c r="S34" s="69"/>
    </row>
    <row r="35" spans="1:19" x14ac:dyDescent="0.25">
      <c r="A35" s="96">
        <f>RANK(R35,$R:$R)</f>
        <v>34</v>
      </c>
      <c r="B35" s="83" t="s">
        <v>171</v>
      </c>
      <c r="C35" s="84" t="str">
        <f>D35&amp;", "&amp;E35</f>
        <v>1965, MTB Ondřejník</v>
      </c>
      <c r="D35" s="85">
        <f>VLOOKUP(B35,Data!$A:$C,2,0)</f>
        <v>1965</v>
      </c>
      <c r="E35" s="85" t="str">
        <f>VLOOKUP(B35,Data!$A:$C,3,0)</f>
        <v>MTB Ondřejník</v>
      </c>
      <c r="F35" s="86">
        <f>IFERROR(VLOOKUP(B35,zajic!$B$88:$H$126,7,0),"")</f>
        <v>9</v>
      </c>
      <c r="G35" s="87" t="str">
        <f>IFERROR(VLOOKUP(B35,kopec!$B$56:$H$68,7,0),"")</f>
        <v/>
      </c>
      <c r="H35" s="88" t="str">
        <f>IFERROR(VLOOKUP(B35,bila_hora!$B$50:$H$57,7,0),"")</f>
        <v/>
      </c>
      <c r="I35" s="89" t="str">
        <f>IFERROR(VLOOKUP(B35,bonus!$B$11:$I$17,8,0),"")</f>
        <v/>
      </c>
      <c r="J35" s="106" t="str">
        <f>IFERROR(VLOOKUP(B35,Štramberk!$B$78:$G$150,6,0),"")</f>
        <v/>
      </c>
      <c r="K35" s="90" t="str">
        <f>IFERROR(VLOOKUP(B35,St._Jičín!$B$18:$H$23,7,0),"")</f>
        <v/>
      </c>
      <c r="L35" s="107" t="str">
        <f>IFERROR(VLOOKUP(B35,Rekovice!$B$41:$G$54,6,0),"")</f>
        <v/>
      </c>
      <c r="M35" s="92" t="str">
        <f>IFERROR(VLOOKUP(B35,Obora!$B$43:$H$72,6,0),"")</f>
        <v/>
      </c>
      <c r="N35" s="90"/>
      <c r="O35" s="107"/>
      <c r="P35" s="92"/>
      <c r="Q35" s="93">
        <f>SUM(F35:P35)</f>
        <v>9</v>
      </c>
      <c r="R35" s="94">
        <f>IF(COUNT(F35:P35)&gt;9,SUM(F35:P35)-MIN(SMALL(F35:H35,1),SMALL(J35:P35,1)),SUM(F35:P35))</f>
        <v>9</v>
      </c>
      <c r="S35" s="69"/>
    </row>
    <row r="36" spans="1:19" x14ac:dyDescent="0.25">
      <c r="A36" s="96">
        <f>RANK(R36,$R:$R)</f>
        <v>34</v>
      </c>
      <c r="B36" s="83" t="s">
        <v>31</v>
      </c>
      <c r="C36" s="84" t="str">
        <f>D36&amp;", "&amp;E36</f>
        <v>1969, Midar Příbor</v>
      </c>
      <c r="D36" s="85">
        <f>VLOOKUP(B36,Data!$A:$C,2,0)</f>
        <v>1969</v>
      </c>
      <c r="E36" s="85" t="str">
        <f>VLOOKUP(B36,Data!$A:$C,3,0)</f>
        <v>Midar Příbor</v>
      </c>
      <c r="F36" s="86" t="str">
        <f>IFERROR(VLOOKUP(B36,zajic!$B$88:$H$126,7,0),"")</f>
        <v/>
      </c>
      <c r="G36" s="87">
        <f>IFERROR(VLOOKUP(B36,kopec!$B$56:$H$68,7,0),"")</f>
        <v>9</v>
      </c>
      <c r="H36" s="88" t="str">
        <f>IFERROR(VLOOKUP(B36,bila_hora!$B$50:$H$57,7,0),"")</f>
        <v/>
      </c>
      <c r="I36" s="89" t="str">
        <f>IFERROR(VLOOKUP(B36,bonus!$B$11:$I$17,8,0),"")</f>
        <v/>
      </c>
      <c r="J36" s="106" t="str">
        <f>IFERROR(VLOOKUP(B36,Štramberk!$B$78:$G$150,6,0),"")</f>
        <v/>
      </c>
      <c r="K36" s="90" t="str">
        <f>IFERROR(VLOOKUP(B36,St._Jičín!$B$18:$H$23,7,0),"")</f>
        <v/>
      </c>
      <c r="L36" s="107" t="str">
        <f>IFERROR(VLOOKUP(B36,Rekovice!$B$41:$G$54,6,0),"")</f>
        <v/>
      </c>
      <c r="M36" s="92" t="str">
        <f>IFERROR(VLOOKUP(B36,Obora!$B$43:$H$72,6,0),"")</f>
        <v/>
      </c>
      <c r="N36" s="90"/>
      <c r="O36" s="107"/>
      <c r="P36" s="92"/>
      <c r="Q36" s="93">
        <f>SUM(F36:P36)</f>
        <v>9</v>
      </c>
      <c r="R36" s="94">
        <f>IF(COUNT(F36:P36)&gt;9,SUM(F36:P36)-MIN(SMALL(F36:H36,1),SMALL(J36:P36,1)),SUM(F36:P36))</f>
        <v>9</v>
      </c>
      <c r="S36" s="69"/>
    </row>
    <row r="37" spans="1:19" x14ac:dyDescent="0.25">
      <c r="A37" s="96">
        <f>RANK(R37,$R:$R)</f>
        <v>34</v>
      </c>
      <c r="B37" s="83" t="s">
        <v>506</v>
      </c>
      <c r="C37" s="84" t="str">
        <f>D37&amp;", "&amp;E37</f>
        <v>1969, Frenštát p/R</v>
      </c>
      <c r="D37" s="85">
        <f>VLOOKUP(B37,Data!$A:$C,2,0)</f>
        <v>1969</v>
      </c>
      <c r="E37" s="85" t="str">
        <f>VLOOKUP(B37,Data!$A:$C,3,0)</f>
        <v>Frenštát p/R</v>
      </c>
      <c r="F37" s="86" t="str">
        <f>IFERROR(VLOOKUP(B37,zajic!$B$88:$H$126,7,0),"")</f>
        <v/>
      </c>
      <c r="G37" s="87" t="str">
        <f>IFERROR(VLOOKUP(B37,kopec!$B$56:$H$68,7,0),"")</f>
        <v/>
      </c>
      <c r="H37" s="88" t="str">
        <f>IFERROR(VLOOKUP(B37,bila_hora!$B$50:$H$57,7,0),"")</f>
        <v/>
      </c>
      <c r="I37" s="89" t="str">
        <f>IFERROR(VLOOKUP(B37,bonus!$B$11:$I$17,8,0),"")</f>
        <v/>
      </c>
      <c r="J37" s="106" t="str">
        <f>IFERROR(VLOOKUP(B37,Štramberk!$B$78:$G$150,6,0),"")</f>
        <v/>
      </c>
      <c r="K37" s="90" t="str">
        <f>IFERROR(VLOOKUP(B37,St._Jičín!$B$18:$H$23,7,0),"")</f>
        <v/>
      </c>
      <c r="L37" s="107">
        <f>IFERROR(VLOOKUP(B37,Rekovice!$B$41:$G$54,6,0),"")</f>
        <v>9</v>
      </c>
      <c r="M37" s="92" t="str">
        <f>IFERROR(VLOOKUP(B37,Obora!$B$43:$H$72,6,0),"")</f>
        <v/>
      </c>
      <c r="N37" s="90"/>
      <c r="O37" s="107"/>
      <c r="P37" s="92"/>
      <c r="Q37" s="93">
        <f>SUM(F37:P37)</f>
        <v>9</v>
      </c>
      <c r="R37" s="94">
        <f>IF(COUNT(F37:P37)&gt;9,SUM(F37:P37)-MIN(SMALL(F37:H37,1),SMALL(J37:P37,1)),SUM(F37:P37))</f>
        <v>9</v>
      </c>
      <c r="S37" s="69"/>
    </row>
    <row r="38" spans="1:19" x14ac:dyDescent="0.25">
      <c r="A38" s="96">
        <f>RANK(R38,$R:$R)</f>
        <v>37</v>
      </c>
      <c r="B38" s="83" t="s">
        <v>328</v>
      </c>
      <c r="C38" s="84" t="str">
        <f>D38&amp;", "&amp;E38</f>
        <v>1969, TJ Sokol Frenštát</v>
      </c>
      <c r="D38" s="85">
        <f>VLOOKUP(B38,Data!$A:$C,2,0)</f>
        <v>1969</v>
      </c>
      <c r="E38" s="85" t="str">
        <f>VLOOKUP(B38,Data!$A:$C,3,0)</f>
        <v>TJ Sokol Frenštát</v>
      </c>
      <c r="F38" s="86" t="str">
        <f>IFERROR(VLOOKUP(B38,zajic!$B$88:$H$126,7,0),"")</f>
        <v/>
      </c>
      <c r="G38" s="87" t="str">
        <f>IFERROR(VLOOKUP(B38,kopec!$B$56:$H$68,7,0),"")</f>
        <v/>
      </c>
      <c r="H38" s="88" t="str">
        <f>IFERROR(VLOOKUP(B38,bila_hora!$B$50:$H$57,7,0),"")</f>
        <v/>
      </c>
      <c r="I38" s="89" t="str">
        <f>IFERROR(VLOOKUP(B38,bonus!$B$11:$I$17,8,0),"")</f>
        <v/>
      </c>
      <c r="J38" s="106">
        <f>IFERROR(VLOOKUP(B38,Štramberk!$B$78:$G$150,6,0),"")</f>
        <v>0</v>
      </c>
      <c r="K38" s="90" t="str">
        <f>IFERROR(VLOOKUP(B38,St._Jičín!$B$18:$H$23,7,0),"")</f>
        <v/>
      </c>
      <c r="L38" s="107">
        <f>IFERROR(VLOOKUP(B38,Rekovice!$B$41:$G$54,6,0),"")</f>
        <v>8</v>
      </c>
      <c r="M38" s="92" t="str">
        <f>IFERROR(VLOOKUP(B38,Obora!$B$43:$H$72,6,0),"")</f>
        <v/>
      </c>
      <c r="N38" s="90"/>
      <c r="O38" s="107"/>
      <c r="P38" s="92"/>
      <c r="Q38" s="93">
        <f>SUM(F38:P38)</f>
        <v>8</v>
      </c>
      <c r="R38" s="94">
        <f>IF(COUNT(F38:P38)&gt;9,SUM(F38:P38)-MIN(SMALL(F38:H38,1),SMALL(J38:P38,1)),SUM(F38:P38))</f>
        <v>8</v>
      </c>
      <c r="S38" s="69"/>
    </row>
    <row r="39" spans="1:19" x14ac:dyDescent="0.25">
      <c r="A39" s="96">
        <f>RANK(R39,$R:$R)</f>
        <v>37</v>
      </c>
      <c r="B39" s="83" t="s">
        <v>607</v>
      </c>
      <c r="C39" s="84" t="str">
        <f>D39&amp;", "&amp;E39</f>
        <v>1960, Raškovice</v>
      </c>
      <c r="D39" s="85">
        <f>VLOOKUP(B39,Data!$A:$C,2,0)</f>
        <v>1960</v>
      </c>
      <c r="E39" s="85" t="str">
        <f>VLOOKUP(B39,Data!$A:$C,3,0)</f>
        <v>Raškovice</v>
      </c>
      <c r="F39" s="86" t="str">
        <f>IFERROR(VLOOKUP(B39,zajic!$B$88:$H$126,7,0),"")</f>
        <v/>
      </c>
      <c r="G39" s="87" t="str">
        <f>IFERROR(VLOOKUP(B39,kopec!$B$56:$H$68,7,0),"")</f>
        <v/>
      </c>
      <c r="H39" s="88" t="str">
        <f>IFERROR(VLOOKUP(B39,bila_hora!$B$50:$H$57,7,0),"")</f>
        <v/>
      </c>
      <c r="I39" s="89" t="str">
        <f>IFERROR(VLOOKUP(B39,bonus!$B$11:$I$17,8,0),"")</f>
        <v/>
      </c>
      <c r="J39" s="106" t="str">
        <f>IFERROR(VLOOKUP(B39,Štramberk!$B$78:$G$150,6,0),"")</f>
        <v/>
      </c>
      <c r="K39" s="90" t="str">
        <f>IFERROR(VLOOKUP(B39,St._Jičín!$B$18:$H$23,7,0),"")</f>
        <v/>
      </c>
      <c r="L39" s="107" t="str">
        <f>IFERROR(VLOOKUP(B39,Rekovice!$B$41:$G$54,6,0),"")</f>
        <v/>
      </c>
      <c r="M39" s="92">
        <f>IFERROR(VLOOKUP(B39,Obora!$B$43:$H$72,6,0),"")</f>
        <v>8</v>
      </c>
      <c r="N39" s="90"/>
      <c r="O39" s="107"/>
      <c r="P39" s="92"/>
      <c r="Q39" s="93">
        <f>SUM(F39:P39)</f>
        <v>8</v>
      </c>
      <c r="R39" s="94">
        <f>IF(COUNT(F39:P39)&gt;9,SUM(F39:P39)-MIN(SMALL(F39:H39,1),SMALL(J39:P39,1)),SUM(F39:P39))</f>
        <v>8</v>
      </c>
      <c r="S39" s="69"/>
    </row>
    <row r="40" spans="1:19" x14ac:dyDescent="0.25">
      <c r="A40" s="96">
        <f>RANK(R40,$R:$R)</f>
        <v>39</v>
      </c>
      <c r="B40" s="83" t="s">
        <v>122</v>
      </c>
      <c r="C40" s="84" t="str">
        <f>D40&amp;", "&amp;E40</f>
        <v>1963, Orel Veřovice</v>
      </c>
      <c r="D40" s="85">
        <f>VLOOKUP(B40,Data!$A:$C,2,0)</f>
        <v>1963</v>
      </c>
      <c r="E40" s="85" t="str">
        <f>VLOOKUP(B40,Data!$A:$C,3,0)</f>
        <v>Orel Veřovice</v>
      </c>
      <c r="F40" s="86">
        <f>IFERROR(VLOOKUP(B40,zajic!$B$88:$H$126,7,0),"")</f>
        <v>7</v>
      </c>
      <c r="G40" s="87" t="str">
        <f>IFERROR(VLOOKUP(B40,kopec!$B$56:$H$68,7,0),"")</f>
        <v/>
      </c>
      <c r="H40" s="88" t="str">
        <f>IFERROR(VLOOKUP(B40,bila_hora!$B$50:$H$57,7,0),"")</f>
        <v/>
      </c>
      <c r="I40" s="89" t="str">
        <f>IFERROR(VLOOKUP(B40,bonus!$B$11:$I$17,8,0),"")</f>
        <v/>
      </c>
      <c r="J40" s="106" t="str">
        <f>IFERROR(VLOOKUP(B40,Štramberk!$B$78:$G$150,6,0),"")</f>
        <v/>
      </c>
      <c r="K40" s="90" t="str">
        <f>IFERROR(VLOOKUP(B40,St._Jičín!$B$18:$H$23,7,0),"")</f>
        <v/>
      </c>
      <c r="L40" s="107" t="str">
        <f>IFERROR(VLOOKUP(B40,Rekovice!$B$41:$G$54,6,0),"")</f>
        <v/>
      </c>
      <c r="M40" s="92" t="str">
        <f>IFERROR(VLOOKUP(B40,Obora!$B$43:$H$72,6,0),"")</f>
        <v/>
      </c>
      <c r="N40" s="90"/>
      <c r="O40" s="107"/>
      <c r="P40" s="92"/>
      <c r="Q40" s="93">
        <f>SUM(F40:P40)</f>
        <v>7</v>
      </c>
      <c r="R40" s="94">
        <f>IF(COUNT(F40:P40)&gt;9,SUM(F40:P40)-MIN(SMALL(F40:H40,1),SMALL(J40:P40,1)),SUM(F40:P40))</f>
        <v>7</v>
      </c>
      <c r="S40" s="69"/>
    </row>
    <row r="41" spans="1:19" x14ac:dyDescent="0.25">
      <c r="A41" s="96">
        <f>RANK(R41,$R:$R)</f>
        <v>39</v>
      </c>
      <c r="B41" s="83" t="s">
        <v>514</v>
      </c>
      <c r="C41" s="84" t="str">
        <f>D41&amp;", "&amp;E41</f>
        <v>1971, TJ Frenštát p/R</v>
      </c>
      <c r="D41" s="85">
        <f>VLOOKUP(B41,Data!$A:$C,2,0)</f>
        <v>1971</v>
      </c>
      <c r="E41" s="85" t="str">
        <f>VLOOKUP(B41,Data!$A:$C,3,0)</f>
        <v>TJ Frenštát p/R</v>
      </c>
      <c r="F41" s="86" t="str">
        <f>IFERROR(VLOOKUP(B41,zajic!$B$88:$H$126,7,0),"")</f>
        <v/>
      </c>
      <c r="G41" s="87" t="str">
        <f>IFERROR(VLOOKUP(B41,kopec!$B$56:$H$68,7,0),"")</f>
        <v/>
      </c>
      <c r="H41" s="88" t="str">
        <f>IFERROR(VLOOKUP(B41,bila_hora!$B$50:$H$57,7,0),"")</f>
        <v/>
      </c>
      <c r="I41" s="89" t="str">
        <f>IFERROR(VLOOKUP(B41,bonus!$B$11:$I$17,8,0),"")</f>
        <v/>
      </c>
      <c r="J41" s="106" t="str">
        <f>IFERROR(VLOOKUP(B41,Štramberk!$B$78:$G$150,6,0),"")</f>
        <v/>
      </c>
      <c r="K41" s="90" t="str">
        <f>IFERROR(VLOOKUP(B41,St._Jičín!$B$18:$H$23,7,0),"")</f>
        <v/>
      </c>
      <c r="L41" s="107">
        <f>IFERROR(VLOOKUP(B41,Rekovice!$B$41:$G$54,6,0),"")</f>
        <v>7</v>
      </c>
      <c r="M41" s="92" t="str">
        <f>IFERROR(VLOOKUP(B41,Obora!$B$43:$H$72,6,0),"")</f>
        <v/>
      </c>
      <c r="N41" s="90"/>
      <c r="O41" s="107"/>
      <c r="P41" s="92"/>
      <c r="Q41" s="93">
        <f>SUM(F41:P41)</f>
        <v>7</v>
      </c>
      <c r="R41" s="94">
        <f>IF(COUNT(F41:P41)&gt;9,SUM(F41:P41)-MIN(SMALL(F41:H41,1),SMALL(J41:P41,1)),SUM(F41:P41))</f>
        <v>7</v>
      </c>
      <c r="S41" s="69"/>
    </row>
    <row r="42" spans="1:19" x14ac:dyDescent="0.25">
      <c r="A42" s="96">
        <f>RANK(R42,$R:$R)</f>
        <v>41</v>
      </c>
      <c r="B42" s="83" t="s">
        <v>113</v>
      </c>
      <c r="C42" s="84" t="str">
        <f>D42&amp;", "&amp;E42</f>
        <v>1957, Lokomotiva Ostrava</v>
      </c>
      <c r="D42" s="85">
        <f>VLOOKUP(B42,Data!$A:$C,2,0)</f>
        <v>1957</v>
      </c>
      <c r="E42" s="85" t="str">
        <f>VLOOKUP(B42,Data!$A:$C,3,0)</f>
        <v>Lokomotiva Ostrava</v>
      </c>
      <c r="F42" s="86">
        <f>IFERROR(VLOOKUP(B42,zajic!$B$88:$H$126,7,0),"")</f>
        <v>6</v>
      </c>
      <c r="G42" s="87" t="str">
        <f>IFERROR(VLOOKUP(B42,kopec!$B$56:$H$68,7,0),"")</f>
        <v/>
      </c>
      <c r="H42" s="88" t="str">
        <f>IFERROR(VLOOKUP(B42,bila_hora!$B$50:$H$57,7,0),"")</f>
        <v/>
      </c>
      <c r="I42" s="89" t="str">
        <f>IFERROR(VLOOKUP(B42,bonus!$B$11:$I$17,8,0),"")</f>
        <v/>
      </c>
      <c r="J42" s="106" t="str">
        <f>IFERROR(VLOOKUP(B42,Štramberk!$B$78:$G$150,6,0),"")</f>
        <v/>
      </c>
      <c r="K42" s="90" t="str">
        <f>IFERROR(VLOOKUP(B42,St._Jičín!$B$18:$H$23,7,0),"")</f>
        <v/>
      </c>
      <c r="L42" s="107" t="str">
        <f>IFERROR(VLOOKUP(B42,Rekovice!$B$41:$G$54,6,0),"")</f>
        <v/>
      </c>
      <c r="M42" s="92" t="str">
        <f>IFERROR(VLOOKUP(B42,Obora!$B$43:$H$72,6,0),"")</f>
        <v/>
      </c>
      <c r="N42" s="90"/>
      <c r="O42" s="107"/>
      <c r="P42" s="92"/>
      <c r="Q42" s="93">
        <f>SUM(F42:P42)</f>
        <v>6</v>
      </c>
      <c r="R42" s="94">
        <f>IF(COUNT(F42:P42)&gt;9,SUM(F42:P42)-MIN(SMALL(F42:H42,1),SMALL(J42:P42,1)),SUM(F42:P42))</f>
        <v>6</v>
      </c>
      <c r="S42" s="69"/>
    </row>
    <row r="43" spans="1:19" x14ac:dyDescent="0.25">
      <c r="A43" s="96">
        <f>RANK(R43,$R:$R)</f>
        <v>41</v>
      </c>
      <c r="B43" s="83" t="s">
        <v>293</v>
      </c>
      <c r="C43" s="84" t="str">
        <f>D43&amp;", "&amp;E43</f>
        <v>1968, Pepa Team FM</v>
      </c>
      <c r="D43" s="85">
        <f>VLOOKUP(B43,Data!$A:$C,2,0)</f>
        <v>1968</v>
      </c>
      <c r="E43" s="85" t="str">
        <f>VLOOKUP(B43,Data!$A:$C,3,0)</f>
        <v>Pepa Team FM</v>
      </c>
      <c r="F43" s="86" t="str">
        <f>IFERROR(VLOOKUP(B43,zajic!$B$88:$H$126,7,0),"")</f>
        <v/>
      </c>
      <c r="G43" s="87" t="str">
        <f>IFERROR(VLOOKUP(B43,kopec!$B$56:$H$68,7,0),"")</f>
        <v/>
      </c>
      <c r="H43" s="88" t="str">
        <f>IFERROR(VLOOKUP(B43,bila_hora!$B$50:$H$57,7,0),"")</f>
        <v/>
      </c>
      <c r="I43" s="89" t="str">
        <f>IFERROR(VLOOKUP(B43,bonus!$B$11:$I$17,8,0),"")</f>
        <v/>
      </c>
      <c r="J43" s="106">
        <f>IFERROR(VLOOKUP(B43,Štramberk!$B$78:$G$150,6,0),"")</f>
        <v>6</v>
      </c>
      <c r="K43" s="90" t="str">
        <f>IFERROR(VLOOKUP(B43,St._Jičín!$B$18:$H$23,7,0),"")</f>
        <v/>
      </c>
      <c r="L43" s="107" t="str">
        <f>IFERROR(VLOOKUP(B43,Rekovice!$B$41:$G$54,6,0),"")</f>
        <v/>
      </c>
      <c r="M43" s="92" t="str">
        <f>IFERROR(VLOOKUP(B43,Obora!$B$43:$H$72,6,0),"")</f>
        <v/>
      </c>
      <c r="N43" s="90"/>
      <c r="O43" s="107"/>
      <c r="P43" s="92"/>
      <c r="Q43" s="93">
        <f>SUM(F43:P43)</f>
        <v>6</v>
      </c>
      <c r="R43" s="94">
        <f>IF(COUNT(F43:P43)&gt;9,SUM(F43:P43)-MIN(SMALL(F43:H43,1),SMALL(J43:P43,1)),SUM(F43:P43))</f>
        <v>6</v>
      </c>
      <c r="S43" s="69"/>
    </row>
    <row r="44" spans="1:19" x14ac:dyDescent="0.25">
      <c r="A44" s="96">
        <f>RANK(R44,$R:$R)</f>
        <v>41</v>
      </c>
      <c r="B44" s="83" t="s">
        <v>610</v>
      </c>
      <c r="C44" s="84" t="str">
        <f>D44&amp;", "&amp;E44</f>
        <v>1962, BALD</v>
      </c>
      <c r="D44" s="85">
        <f>VLOOKUP(B44,Data!$A:$C,2,0)</f>
        <v>1962</v>
      </c>
      <c r="E44" s="85" t="str">
        <f>VLOOKUP(B44,Data!$A:$C,3,0)</f>
        <v>BALD</v>
      </c>
      <c r="F44" s="86" t="str">
        <f>IFERROR(VLOOKUP(B44,zajic!$B$88:$H$126,7,0),"")</f>
        <v/>
      </c>
      <c r="G44" s="87" t="str">
        <f>IFERROR(VLOOKUP(B44,kopec!$B$56:$H$68,7,0),"")</f>
        <v/>
      </c>
      <c r="H44" s="88" t="str">
        <f>IFERROR(VLOOKUP(B44,bila_hora!$B$50:$H$57,7,0),"")</f>
        <v/>
      </c>
      <c r="I44" s="89" t="str">
        <f>IFERROR(VLOOKUP(B44,bonus!$B$11:$I$17,8,0),"")</f>
        <v/>
      </c>
      <c r="J44" s="106" t="str">
        <f>IFERROR(VLOOKUP(B44,Štramberk!$B$78:$G$150,6,0),"")</f>
        <v/>
      </c>
      <c r="K44" s="90" t="str">
        <f>IFERROR(VLOOKUP(B44,St._Jičín!$B$18:$H$23,7,0),"")</f>
        <v/>
      </c>
      <c r="L44" s="107" t="str">
        <f>IFERROR(VLOOKUP(B44,Rekovice!$B$41:$G$54,6,0),"")</f>
        <v/>
      </c>
      <c r="M44" s="92">
        <f>IFERROR(VLOOKUP(B44,Obora!$B$43:$H$72,6,0),"")</f>
        <v>6</v>
      </c>
      <c r="N44" s="90"/>
      <c r="O44" s="107"/>
      <c r="P44" s="92"/>
      <c r="Q44" s="93">
        <f>SUM(F44:P44)</f>
        <v>6</v>
      </c>
      <c r="R44" s="94">
        <f>IF(COUNT(F44:P44)&gt;9,SUM(F44:P44)-MIN(SMALL(F44:H44,1),SMALL(J44:P44,1)),SUM(F44:P44))</f>
        <v>6</v>
      </c>
      <c r="S44" s="69"/>
    </row>
    <row r="45" spans="1:19" x14ac:dyDescent="0.25">
      <c r="A45" s="96">
        <f>RANK(R45,$R:$R)</f>
        <v>44</v>
      </c>
      <c r="B45" s="83" t="s">
        <v>359</v>
      </c>
      <c r="C45" s="84" t="str">
        <f>D45&amp;", "&amp;E45</f>
        <v>1967, Studénka</v>
      </c>
      <c r="D45" s="85">
        <f>VLOOKUP(B45,Data!$A:$C,2,0)</f>
        <v>1967</v>
      </c>
      <c r="E45" s="85" t="str">
        <f>VLOOKUP(B45,Data!$A:$C,3,0)</f>
        <v>Studénka</v>
      </c>
      <c r="F45" s="86" t="str">
        <f>IFERROR(VLOOKUP(B45,zajic!$B$88:$H$126,7,0),"")</f>
        <v/>
      </c>
      <c r="G45" s="87" t="str">
        <f>IFERROR(VLOOKUP(B45,kopec!$B$56:$H$68,7,0),"")</f>
        <v/>
      </c>
      <c r="H45" s="88" t="str">
        <f>IFERROR(VLOOKUP(B45,bila_hora!$B$50:$H$57,7,0),"")</f>
        <v/>
      </c>
      <c r="I45" s="89" t="str">
        <f>IFERROR(VLOOKUP(B45,bonus!$B$11:$I$17,8,0),"")</f>
        <v/>
      </c>
      <c r="J45" s="106">
        <f>IFERROR(VLOOKUP(B45,Štramberk!$B$78:$G$150,6,0),"")</f>
        <v>5</v>
      </c>
      <c r="K45" s="90" t="str">
        <f>IFERROR(VLOOKUP(B45,St._Jičín!$B$18:$H$23,7,0),"")</f>
        <v/>
      </c>
      <c r="L45" s="107" t="str">
        <f>IFERROR(VLOOKUP(B45,Rekovice!$B$41:$G$54,6,0),"")</f>
        <v/>
      </c>
      <c r="M45" s="92" t="str">
        <f>IFERROR(VLOOKUP(B45,Obora!$B$43:$H$72,6,0),"")</f>
        <v/>
      </c>
      <c r="N45" s="90"/>
      <c r="O45" s="107"/>
      <c r="P45" s="92"/>
      <c r="Q45" s="93">
        <f>SUM(F45:P45)</f>
        <v>5</v>
      </c>
      <c r="R45" s="94">
        <f>IF(COUNT(F45:P45)&gt;9,SUM(F45:P45)-MIN(SMALL(F45:H45,1),SMALL(J45:P45,1)),SUM(F45:P45))</f>
        <v>5</v>
      </c>
      <c r="S45" s="69"/>
    </row>
    <row r="46" spans="1:19" x14ac:dyDescent="0.25">
      <c r="A46" s="96">
        <f>RANK(R46,$R:$R)</f>
        <v>45</v>
      </c>
      <c r="B46" s="83" t="s">
        <v>123</v>
      </c>
      <c r="C46" s="84" t="str">
        <f>D46&amp;", "&amp;E46</f>
        <v>1938, Tichá</v>
      </c>
      <c r="D46" s="85">
        <f>VLOOKUP(B46,Data!$A:$C,2,0)</f>
        <v>1938</v>
      </c>
      <c r="E46" s="85" t="str">
        <f>VLOOKUP(B46,Data!$A:$C,3,0)</f>
        <v>Tichá</v>
      </c>
      <c r="F46" s="86">
        <f>IFERROR(VLOOKUP(B46,zajic!$B$88:$H$126,7,0),"")</f>
        <v>4</v>
      </c>
      <c r="G46" s="87" t="str">
        <f>IFERROR(VLOOKUP(B46,kopec!$B$56:$H$68,7,0),"")</f>
        <v/>
      </c>
      <c r="H46" s="88" t="str">
        <f>IFERROR(VLOOKUP(B46,bila_hora!$B$50:$H$57,7,0),"")</f>
        <v/>
      </c>
      <c r="I46" s="89" t="str">
        <f>IFERROR(VLOOKUP(B46,bonus!$B$11:$I$17,8,0),"")</f>
        <v/>
      </c>
      <c r="J46" s="106" t="str">
        <f>IFERROR(VLOOKUP(B46,Štramberk!$B$78:$G$150,6,0),"")</f>
        <v/>
      </c>
      <c r="K46" s="90" t="str">
        <f>IFERROR(VLOOKUP(B46,St._Jičín!$B$18:$H$23,7,0),"")</f>
        <v/>
      </c>
      <c r="L46" s="107" t="str">
        <f>IFERROR(VLOOKUP(B46,Rekovice!$B$41:$G$54,6,0),"")</f>
        <v/>
      </c>
      <c r="M46" s="92" t="str">
        <f>IFERROR(VLOOKUP(B46,Obora!$B$43:$H$72,6,0),"")</f>
        <v/>
      </c>
      <c r="N46" s="90"/>
      <c r="O46" s="107"/>
      <c r="P46" s="92"/>
      <c r="Q46" s="93">
        <f>SUM(F46:P46)</f>
        <v>4</v>
      </c>
      <c r="R46" s="94">
        <f>IF(COUNT(F46:P46)&gt;9,SUM(F46:P46)-MIN(SMALL(F46:H46,1),SMALL(J46:P46,1)),SUM(F46:P46))</f>
        <v>4</v>
      </c>
    </row>
    <row r="47" spans="1:19" x14ac:dyDescent="0.25">
      <c r="A47" s="96">
        <f>RANK(R47,$R:$R)</f>
        <v>45</v>
      </c>
      <c r="B47" s="83" t="s">
        <v>613</v>
      </c>
      <c r="C47" s="84" t="str">
        <f>D47&amp;", "&amp;E47</f>
        <v>1958, BS Slopné</v>
      </c>
      <c r="D47" s="85">
        <f>VLOOKUP(B47,Data!$A:$C,2,0)</f>
        <v>1958</v>
      </c>
      <c r="E47" s="85" t="str">
        <f>VLOOKUP(B47,Data!$A:$C,3,0)</f>
        <v>BS Slopné</v>
      </c>
      <c r="F47" s="86" t="str">
        <f>IFERROR(VLOOKUP(B47,zajic!$B$88:$H$126,7,0),"")</f>
        <v/>
      </c>
      <c r="G47" s="87" t="str">
        <f>IFERROR(VLOOKUP(B47,kopec!$B$56:$H$68,7,0),"")</f>
        <v/>
      </c>
      <c r="H47" s="88" t="str">
        <f>IFERROR(VLOOKUP(B47,bila_hora!$B$50:$H$57,7,0),"")</f>
        <v/>
      </c>
      <c r="I47" s="89" t="str">
        <f>IFERROR(VLOOKUP(B47,bonus!$B$11:$I$17,8,0),"")</f>
        <v/>
      </c>
      <c r="J47" s="106" t="str">
        <f>IFERROR(VLOOKUP(B47,Štramberk!$B$78:$G$150,6,0),"")</f>
        <v/>
      </c>
      <c r="K47" s="90" t="str">
        <f>IFERROR(VLOOKUP(B47,St._Jičín!$B$18:$H$23,7,0),"")</f>
        <v/>
      </c>
      <c r="L47" s="107" t="str">
        <f>IFERROR(VLOOKUP(B47,Rekovice!$B$41:$G$54,6,0),"")</f>
        <v/>
      </c>
      <c r="M47" s="92">
        <f>IFERROR(VLOOKUP(B47,Obora!$B$43:$H$72,6,0),"")</f>
        <v>4</v>
      </c>
      <c r="N47" s="90"/>
      <c r="O47" s="107"/>
      <c r="P47" s="92"/>
      <c r="Q47" s="93">
        <f>SUM(F47:P47)</f>
        <v>4</v>
      </c>
      <c r="R47" s="94">
        <f>IF(COUNT(F47:P47)&gt;9,SUM(F47:P47)-MIN(SMALL(F47:H47,1),SMALL(J47:P47,1)),SUM(F47:P47))</f>
        <v>4</v>
      </c>
    </row>
    <row r="48" spans="1:19" x14ac:dyDescent="0.25">
      <c r="A48" s="96">
        <f>RANK(R48,$R:$R)</f>
        <v>47</v>
      </c>
      <c r="B48" s="83" t="s">
        <v>360</v>
      </c>
      <c r="C48" s="84" t="str">
        <f>D48&amp;", "&amp;E48</f>
        <v>1941, Studénka</v>
      </c>
      <c r="D48" s="85">
        <f>VLOOKUP(B48,Data!$A:$C,2,0)</f>
        <v>1941</v>
      </c>
      <c r="E48" s="85" t="str">
        <f>VLOOKUP(B48,Data!$A:$C,3,0)</f>
        <v>Studénka</v>
      </c>
      <c r="F48" s="86">
        <f>IFERROR(VLOOKUP(B48,zajic!$B$88:$H$126,7,0),"")</f>
        <v>3</v>
      </c>
      <c r="G48" s="87" t="str">
        <f>IFERROR(VLOOKUP(B48,kopec!$B$56:$H$68,7,0),"")</f>
        <v/>
      </c>
      <c r="H48" s="88" t="str">
        <f>IFERROR(VLOOKUP(B48,bila_hora!$B$50:$H$57,7,0),"")</f>
        <v/>
      </c>
      <c r="I48" s="89" t="str">
        <f>IFERROR(VLOOKUP(B48,bonus!$B$11:$I$17,8,0),"")</f>
        <v/>
      </c>
      <c r="J48" s="106" t="str">
        <f>IFERROR(VLOOKUP(B48,Štramberk!$B$78:$G$150,6,0),"")</f>
        <v/>
      </c>
      <c r="K48" s="90" t="str">
        <f>IFERROR(VLOOKUP(B48,St._Jičín!$B$18:$H$23,7,0),"")</f>
        <v/>
      </c>
      <c r="L48" s="107" t="str">
        <f>IFERROR(VLOOKUP(B48,Rekovice!$B$41:$G$54,6,0),"")</f>
        <v/>
      </c>
      <c r="M48" s="92" t="str">
        <f>IFERROR(VLOOKUP(B48,Obora!$B$43:$H$72,6,0),"")</f>
        <v/>
      </c>
      <c r="N48" s="90"/>
      <c r="O48" s="107"/>
      <c r="P48" s="92"/>
      <c r="Q48" s="93">
        <f>SUM(F48:P48)</f>
        <v>3</v>
      </c>
      <c r="R48" s="94">
        <f>IF(COUNT(F48:P48)&gt;9,SUM(F48:P48)-MIN(SMALL(F48:H48,1),SMALL(J48:P48,1)),SUM(F48:P48))</f>
        <v>3</v>
      </c>
    </row>
    <row r="49" spans="1:18" x14ac:dyDescent="0.25">
      <c r="A49" s="96">
        <f>RANK(R49,$R:$R)</f>
        <v>47</v>
      </c>
      <c r="B49" s="83" t="s">
        <v>294</v>
      </c>
      <c r="C49" s="84" t="str">
        <f>D49&amp;", "&amp;E49</f>
        <v>1942, SAK Ložiska Karviná</v>
      </c>
      <c r="D49" s="85">
        <f>VLOOKUP(B49,Data!$A:$C,2,0)</f>
        <v>1942</v>
      </c>
      <c r="E49" s="85" t="str">
        <f>VLOOKUP(B49,Data!$A:$C,3,0)</f>
        <v>SAK Ložiska Karviná</v>
      </c>
      <c r="F49" s="86" t="str">
        <f>IFERROR(VLOOKUP(B49,zajic!$B$88:$H$126,7,0),"")</f>
        <v/>
      </c>
      <c r="G49" s="87" t="str">
        <f>IFERROR(VLOOKUP(B49,kopec!$B$56:$H$68,7,0),"")</f>
        <v/>
      </c>
      <c r="H49" s="88" t="str">
        <f>IFERROR(VLOOKUP(B49,bila_hora!$B$50:$H$57,7,0),"")</f>
        <v/>
      </c>
      <c r="I49" s="89" t="str">
        <f>IFERROR(VLOOKUP(B49,bonus!$B$11:$I$17,8,0),"")</f>
        <v/>
      </c>
      <c r="J49" s="106">
        <f>IFERROR(VLOOKUP(B49,Štramberk!$B$78:$G$150,6,0),"")</f>
        <v>3</v>
      </c>
      <c r="K49" s="90" t="str">
        <f>IFERROR(VLOOKUP(B49,St._Jičín!$B$18:$H$23,7,0),"")</f>
        <v/>
      </c>
      <c r="L49" s="107" t="str">
        <f>IFERROR(VLOOKUP(B49,Rekovice!$B$41:$G$54,6,0),"")</f>
        <v/>
      </c>
      <c r="M49" s="92" t="str">
        <f>IFERROR(VLOOKUP(B49,Obora!$B$43:$H$72,6,0),"")</f>
        <v/>
      </c>
      <c r="N49" s="90"/>
      <c r="O49" s="107"/>
      <c r="P49" s="92"/>
      <c r="Q49" s="93">
        <f>SUM(F49:P49)</f>
        <v>3</v>
      </c>
      <c r="R49" s="94">
        <f>IF(COUNT(F49:P49)&gt;9,SUM(F49:P49)-MIN(SMALL(F49:H49,1),SMALL(J49:P49,1)),SUM(F49:P49))</f>
        <v>3</v>
      </c>
    </row>
    <row r="50" spans="1:18" x14ac:dyDescent="0.25">
      <c r="A50" s="96">
        <f>RANK(R50,$R:$R)</f>
        <v>47</v>
      </c>
      <c r="B50" s="83" t="s">
        <v>614</v>
      </c>
      <c r="C50" s="84" t="str">
        <f>D50&amp;", "&amp;E50</f>
        <v>1965, 1. BK Jablunkov</v>
      </c>
      <c r="D50" s="85">
        <f>VLOOKUP(B50,Data!$A:$C,2,0)</f>
        <v>1965</v>
      </c>
      <c r="E50" s="85" t="str">
        <f>VLOOKUP(B50,Data!$A:$C,3,0)</f>
        <v>1. BK Jablunkov</v>
      </c>
      <c r="F50" s="86" t="str">
        <f>IFERROR(VLOOKUP(B50,zajic!$B$88:$H$126,7,0),"")</f>
        <v/>
      </c>
      <c r="G50" s="87" t="str">
        <f>IFERROR(VLOOKUP(B50,kopec!$B$56:$H$68,7,0),"")</f>
        <v/>
      </c>
      <c r="H50" s="88" t="str">
        <f>IFERROR(VLOOKUP(B50,bila_hora!$B$50:$H$57,7,0),"")</f>
        <v/>
      </c>
      <c r="I50" s="89" t="str">
        <f>IFERROR(VLOOKUP(B50,bonus!$B$11:$I$17,8,0),"")</f>
        <v/>
      </c>
      <c r="J50" s="106" t="str">
        <f>IFERROR(VLOOKUP(B50,Štramberk!$B$78:$G$150,6,0),"")</f>
        <v/>
      </c>
      <c r="K50" s="90" t="str">
        <f>IFERROR(VLOOKUP(B50,St._Jičín!$B$18:$H$23,7,0),"")</f>
        <v/>
      </c>
      <c r="L50" s="107" t="str">
        <f>IFERROR(VLOOKUP(B50,Rekovice!$B$41:$G$54,6,0),"")</f>
        <v/>
      </c>
      <c r="M50" s="92">
        <f>IFERROR(VLOOKUP(B50,Obora!$B$43:$H$72,6,0),"")</f>
        <v>3</v>
      </c>
      <c r="N50" s="90"/>
      <c r="O50" s="107"/>
      <c r="P50" s="92"/>
      <c r="Q50" s="93">
        <f>SUM(F50:P50)</f>
        <v>3</v>
      </c>
      <c r="R50" s="94">
        <f>IF(COUNT(F50:P50)&gt;9,SUM(F50:P50)-MIN(SMALL(F50:H50,1),SMALL(J50:P50,1)),SUM(F50:P50))</f>
        <v>3</v>
      </c>
    </row>
    <row r="51" spans="1:18" x14ac:dyDescent="0.25">
      <c r="A51" s="96">
        <f>RANK(R51,$R:$R)</f>
        <v>50</v>
      </c>
      <c r="B51" s="83" t="s">
        <v>367</v>
      </c>
      <c r="C51" s="84" t="str">
        <f>D51&amp;", "&amp;E51</f>
        <v>1961, TJ Rožnov pod Radh.</v>
      </c>
      <c r="D51" s="85">
        <f>VLOOKUP(B51,Data!$A:$C,2,0)</f>
        <v>1961</v>
      </c>
      <c r="E51" s="85" t="str">
        <f>VLOOKUP(B51,Data!$A:$C,3,0)</f>
        <v>TJ Rožnov pod Radh.</v>
      </c>
      <c r="F51" s="86">
        <f>IFERROR(VLOOKUP(B51,zajic!$B$88:$H$126,7,0),"")</f>
        <v>2</v>
      </c>
      <c r="G51" s="87" t="str">
        <f>IFERROR(VLOOKUP(B51,kopec!$B$56:$H$68,7,0),"")</f>
        <v/>
      </c>
      <c r="H51" s="88" t="str">
        <f>IFERROR(VLOOKUP(B51,bila_hora!$B$50:$H$57,7,0),"")</f>
        <v/>
      </c>
      <c r="I51" s="89" t="str">
        <f>IFERROR(VLOOKUP(B51,bonus!$B$11:$I$17,8,0),"")</f>
        <v/>
      </c>
      <c r="J51" s="106">
        <f>IFERROR(VLOOKUP(B51,Štramberk!$B$78:$G$150,6,0),"")</f>
        <v>0</v>
      </c>
      <c r="K51" s="90" t="str">
        <f>IFERROR(VLOOKUP(B51,St._Jičín!$B$18:$H$23,7,0),"")</f>
        <v/>
      </c>
      <c r="L51" s="107" t="str">
        <f>IFERROR(VLOOKUP(B51,Rekovice!$B$41:$G$54,6,0),"")</f>
        <v/>
      </c>
      <c r="M51" s="92" t="str">
        <f>IFERROR(VLOOKUP(B51,Obora!$B$43:$H$72,6,0),"")</f>
        <v/>
      </c>
      <c r="N51" s="90"/>
      <c r="O51" s="107"/>
      <c r="P51" s="92"/>
      <c r="Q51" s="93">
        <f>SUM(F51:P51)</f>
        <v>2</v>
      </c>
      <c r="R51" s="94">
        <f>IF(COUNT(F51:P51)&gt;9,SUM(F51:P51)-MIN(SMALL(F51:H51,1),SMALL(J51:P51,1)),SUM(F51:P51))</f>
        <v>2</v>
      </c>
    </row>
    <row r="52" spans="1:18" x14ac:dyDescent="0.25">
      <c r="A52" s="96">
        <f>RANK(R52,$R:$R)</f>
        <v>50</v>
      </c>
      <c r="B52" s="83" t="s">
        <v>296</v>
      </c>
      <c r="C52" s="84" t="str">
        <f>D52&amp;", "&amp;E52</f>
        <v>1971, BK SAK Ložiska Karviná</v>
      </c>
      <c r="D52" s="85">
        <f>VLOOKUP(B52,Data!$A:$C,2,0)</f>
        <v>1971</v>
      </c>
      <c r="E52" s="85" t="str">
        <f>VLOOKUP(B52,Data!$A:$C,3,0)</f>
        <v>BK SAK Ložiska Karviná</v>
      </c>
      <c r="F52" s="86" t="str">
        <f>IFERROR(VLOOKUP(B52,zajic!$B$88:$H$126,7,0),"")</f>
        <v/>
      </c>
      <c r="G52" s="87" t="str">
        <f>IFERROR(VLOOKUP(B52,kopec!$B$56:$H$68,7,0),"")</f>
        <v/>
      </c>
      <c r="H52" s="88" t="str">
        <f>IFERROR(VLOOKUP(B52,bila_hora!$B$50:$H$57,7,0),"")</f>
        <v/>
      </c>
      <c r="I52" s="89" t="str">
        <f>IFERROR(VLOOKUP(B52,bonus!$B$11:$I$17,8,0),"")</f>
        <v/>
      </c>
      <c r="J52" s="106">
        <f>IFERROR(VLOOKUP(B52,Štramberk!$B$78:$G$150,6,0),"")</f>
        <v>2</v>
      </c>
      <c r="K52" s="90" t="str">
        <f>IFERROR(VLOOKUP(B52,St._Jičín!$B$18:$H$23,7,0),"")</f>
        <v/>
      </c>
      <c r="L52" s="107" t="str">
        <f>IFERROR(VLOOKUP(B52,Rekovice!$B$41:$G$54,6,0),"")</f>
        <v/>
      </c>
      <c r="M52" s="92" t="str">
        <f>IFERROR(VLOOKUP(B52,Obora!$B$43:$H$72,6,0),"")</f>
        <v/>
      </c>
      <c r="N52" s="90"/>
      <c r="O52" s="107"/>
      <c r="P52" s="92"/>
      <c r="Q52" s="93">
        <f>SUM(F52:P52)</f>
        <v>2</v>
      </c>
      <c r="R52" s="94">
        <f>IF(COUNT(F52:P52)&gt;9,SUM(F52:P52)-MIN(SMALL(F52:H52,1),SMALL(J52:P52,1)),SUM(F52:P52))</f>
        <v>2</v>
      </c>
    </row>
    <row r="53" spans="1:18" x14ac:dyDescent="0.25">
      <c r="A53" s="96">
        <f>RANK(R53,$R:$R)</f>
        <v>50</v>
      </c>
      <c r="B53" s="83" t="s">
        <v>615</v>
      </c>
      <c r="C53" s="84" t="str">
        <f>D53&amp;", "&amp;E53</f>
        <v>1961, Ostravice</v>
      </c>
      <c r="D53" s="85">
        <f>VLOOKUP(B53,Data!$A:$C,2,0)</f>
        <v>1961</v>
      </c>
      <c r="E53" s="85" t="str">
        <f>VLOOKUP(B53,Data!$A:$C,3,0)</f>
        <v>Ostravice</v>
      </c>
      <c r="F53" s="86" t="str">
        <f>IFERROR(VLOOKUP(B53,zajic!$B$88:$H$126,7,0),"")</f>
        <v/>
      </c>
      <c r="G53" s="87" t="str">
        <f>IFERROR(VLOOKUP(B53,kopec!$B$56:$H$68,7,0),"")</f>
        <v/>
      </c>
      <c r="H53" s="88" t="str">
        <f>IFERROR(VLOOKUP(B53,bila_hora!$B$50:$H$57,7,0),"")</f>
        <v/>
      </c>
      <c r="I53" s="89" t="str">
        <f>IFERROR(VLOOKUP(B53,bonus!$B$11:$I$17,8,0),"")</f>
        <v/>
      </c>
      <c r="J53" s="106" t="str">
        <f>IFERROR(VLOOKUP(B53,Štramberk!$B$78:$G$150,6,0),"")</f>
        <v/>
      </c>
      <c r="K53" s="90" t="str">
        <f>IFERROR(VLOOKUP(B53,St._Jičín!$B$18:$H$23,7,0),"")</f>
        <v/>
      </c>
      <c r="L53" s="107" t="str">
        <f>IFERROR(VLOOKUP(B53,Rekovice!$B$41:$G$54,6,0),"")</f>
        <v/>
      </c>
      <c r="M53" s="92">
        <f>IFERROR(VLOOKUP(B53,Obora!$B$43:$H$72,6,0),"")</f>
        <v>2</v>
      </c>
      <c r="N53" s="90"/>
      <c r="O53" s="107"/>
      <c r="P53" s="92"/>
      <c r="Q53" s="93">
        <f>SUM(F53:P53)</f>
        <v>2</v>
      </c>
      <c r="R53" s="94">
        <f>IF(COUNT(F53:P53)&gt;9,SUM(F53:P53)-MIN(SMALL(F53:H53,1),SMALL(J53:P53,1)),SUM(F53:P53))</f>
        <v>2</v>
      </c>
    </row>
    <row r="54" spans="1:18" x14ac:dyDescent="0.25">
      <c r="A54" s="96">
        <f>RANK(R54,$R:$R)</f>
        <v>53</v>
      </c>
      <c r="B54" s="83" t="s">
        <v>363</v>
      </c>
      <c r="C54" s="84" t="str">
        <f>D54&amp;", "&amp;E54</f>
        <v>1964, Lašský běžecký klub</v>
      </c>
      <c r="D54" s="85">
        <f>VLOOKUP(B54,Data!$A:$C,2,0)</f>
        <v>1964</v>
      </c>
      <c r="E54" s="85" t="str">
        <f>VLOOKUP(B54,Data!$A:$C,3,0)</f>
        <v>Lašský běžecký klub</v>
      </c>
      <c r="F54" s="86">
        <f>IFERROR(VLOOKUP(B54,zajic!$B$88:$H$126,7,0),"")</f>
        <v>1</v>
      </c>
      <c r="G54" s="87" t="str">
        <f>IFERROR(VLOOKUP(B54,kopec!$B$56:$H$68,7,0),"")</f>
        <v/>
      </c>
      <c r="H54" s="88" t="str">
        <f>IFERROR(VLOOKUP(B54,bila_hora!$B$50:$H$57,7,0),"")</f>
        <v/>
      </c>
      <c r="I54" s="89" t="str">
        <f>IFERROR(VLOOKUP(B54,bonus!$B$11:$I$17,8,0),"")</f>
        <v/>
      </c>
      <c r="J54" s="106">
        <f>IFERROR(VLOOKUP(B54,Štramberk!$B$78:$G$150,6,0),"")</f>
        <v>0</v>
      </c>
      <c r="K54" s="90" t="str">
        <f>IFERROR(VLOOKUP(B54,St._Jičín!$B$18:$H$23,7,0),"")</f>
        <v/>
      </c>
      <c r="L54" s="107" t="str">
        <f>IFERROR(VLOOKUP(B54,Rekovice!$B$41:$G$54,6,0),"")</f>
        <v/>
      </c>
      <c r="M54" s="92" t="str">
        <f>IFERROR(VLOOKUP(B54,Obora!$B$43:$H$72,6,0),"")</f>
        <v/>
      </c>
      <c r="N54" s="90"/>
      <c r="O54" s="107"/>
      <c r="P54" s="92"/>
      <c r="Q54" s="93">
        <f>SUM(F54:P54)</f>
        <v>1</v>
      </c>
      <c r="R54" s="94">
        <f>IF(COUNT(F54:P54)&gt;9,SUM(F54:P54)-MIN(SMALL(F54:H54,1),SMALL(J54:P54,1)),SUM(F54:P54))</f>
        <v>1</v>
      </c>
    </row>
    <row r="55" spans="1:18" x14ac:dyDescent="0.25">
      <c r="A55" s="96">
        <f>RANK(R55,$R:$R)</f>
        <v>53</v>
      </c>
      <c r="B55" s="83" t="s">
        <v>617</v>
      </c>
      <c r="C55" s="84" t="str">
        <f>D55&amp;", "&amp;E55</f>
        <v>1961, Chuchelná</v>
      </c>
      <c r="D55" s="85">
        <f>VLOOKUP(B55,Data!$A:$C,2,0)</f>
        <v>1961</v>
      </c>
      <c r="E55" s="85" t="str">
        <f>VLOOKUP(B55,Data!$A:$C,3,0)</f>
        <v>Chuchelná</v>
      </c>
      <c r="F55" s="86" t="str">
        <f>IFERROR(VLOOKUP(B55,zajic!$B$88:$H$126,7,0),"")</f>
        <v/>
      </c>
      <c r="G55" s="87" t="str">
        <f>IFERROR(VLOOKUP(B55,kopec!$B$56:$H$68,7,0),"")</f>
        <v/>
      </c>
      <c r="H55" s="88" t="str">
        <f>IFERROR(VLOOKUP(B55,bila_hora!$B$50:$H$57,7,0),"")</f>
        <v/>
      </c>
      <c r="I55" s="89" t="str">
        <f>IFERROR(VLOOKUP(B55,bonus!$B$11:$I$17,8,0),"")</f>
        <v/>
      </c>
      <c r="J55" s="106" t="str">
        <f>IFERROR(VLOOKUP(B55,Štramberk!$B$78:$G$150,6,0),"")</f>
        <v/>
      </c>
      <c r="K55" s="90" t="str">
        <f>IFERROR(VLOOKUP(B55,St._Jičín!$B$18:$H$23,7,0),"")</f>
        <v/>
      </c>
      <c r="L55" s="107" t="str">
        <f>IFERROR(VLOOKUP(B55,Rekovice!$B$41:$G$54,6,0),"")</f>
        <v/>
      </c>
      <c r="M55" s="92">
        <f>IFERROR(VLOOKUP(B55,Obora!$B$43:$H$72,6,0),"")</f>
        <v>1</v>
      </c>
      <c r="N55" s="90"/>
      <c r="O55" s="107"/>
      <c r="P55" s="92"/>
      <c r="Q55" s="93">
        <f>SUM(F55:P55)</f>
        <v>1</v>
      </c>
      <c r="R55" s="94">
        <f>IF(COUNT(F55:P55)&gt;9,SUM(F55:P55)-MIN(SMALL(F55:H55,1),SMALL(J55:P55,1)),SUM(F55:P55))</f>
        <v>1</v>
      </c>
    </row>
    <row r="56" spans="1:18" x14ac:dyDescent="0.25">
      <c r="A56" s="96">
        <f>RANK(R56,$R:$R)</f>
        <v>55</v>
      </c>
      <c r="B56" s="83" t="s">
        <v>172</v>
      </c>
      <c r="C56" s="84" t="str">
        <f>D56&amp;", "&amp;E56</f>
        <v>1967, Ostrava Hrabová</v>
      </c>
      <c r="D56" s="85">
        <f>VLOOKUP(B56,Data!$A:$C,2,0)</f>
        <v>1967</v>
      </c>
      <c r="E56" s="85" t="str">
        <f>VLOOKUP(B56,Data!$A:$C,3,0)</f>
        <v>Ostrava Hrabová</v>
      </c>
      <c r="F56" s="86">
        <f>IFERROR(VLOOKUP(B56,zajic!$B$88:$H$126,7,0),"")</f>
        <v>0</v>
      </c>
      <c r="G56" s="87" t="str">
        <f>IFERROR(VLOOKUP(B56,kopec!$B$56:$H$68,7,0),"")</f>
        <v/>
      </c>
      <c r="H56" s="88" t="str">
        <f>IFERROR(VLOOKUP(B56,bila_hora!$B$50:$H$57,7,0),"")</f>
        <v/>
      </c>
      <c r="I56" s="89" t="str">
        <f>IFERROR(VLOOKUP(B56,bonus!$B$11:$I$17,8,0),"")</f>
        <v/>
      </c>
      <c r="J56" s="106">
        <f>IFERROR(VLOOKUP(B56,Štramberk!$B$78:$G$150,6,0),"")</f>
        <v>0</v>
      </c>
      <c r="K56" s="90" t="str">
        <f>IFERROR(VLOOKUP(B56,St._Jičín!$B$18:$H$23,7,0),"")</f>
        <v/>
      </c>
      <c r="L56" s="107" t="str">
        <f>IFERROR(VLOOKUP(B56,Rekovice!$B$41:$G$54,6,0),"")</f>
        <v/>
      </c>
      <c r="M56" s="92" t="str">
        <f>IFERROR(VLOOKUP(B56,Obora!$B$43:$H$72,6,0),"")</f>
        <v/>
      </c>
      <c r="N56" s="90"/>
      <c r="O56" s="107"/>
      <c r="P56" s="92"/>
      <c r="Q56" s="93">
        <f>SUM(F56:P56)</f>
        <v>0</v>
      </c>
      <c r="R56" s="94">
        <f>IF(COUNT(F56:P56)&gt;9,SUM(F56:P56)-MIN(SMALL(F56:H56,1),SMALL(J56:P56,1)),SUM(F56:P56))</f>
        <v>0</v>
      </c>
    </row>
    <row r="57" spans="1:18" x14ac:dyDescent="0.25">
      <c r="A57" s="96">
        <f>RANK(R57,$R:$R)</f>
        <v>55</v>
      </c>
      <c r="B57" s="83" t="s">
        <v>127</v>
      </c>
      <c r="C57" s="84" t="str">
        <f>D57&amp;", "&amp;E57</f>
        <v>1965, MK Seitl Ostrava</v>
      </c>
      <c r="D57" s="85">
        <f>VLOOKUP(B57,Data!$A:$C,2,0)</f>
        <v>1965</v>
      </c>
      <c r="E57" s="85" t="str">
        <f>VLOOKUP(B57,Data!$A:$C,3,0)</f>
        <v>MK Seitl Ostrava</v>
      </c>
      <c r="F57" s="86">
        <f>IFERROR(VLOOKUP(B57,zajic!$B$88:$H$126,7,0),"")</f>
        <v>0</v>
      </c>
      <c r="G57" s="87" t="str">
        <f>IFERROR(VLOOKUP(B57,kopec!$B$56:$H$68,7,0),"")</f>
        <v/>
      </c>
      <c r="H57" s="88" t="str">
        <f>IFERROR(VLOOKUP(B57,bila_hora!$B$50:$H$57,7,0),"")</f>
        <v/>
      </c>
      <c r="I57" s="89" t="str">
        <f>IFERROR(VLOOKUP(B57,bonus!$B$11:$I$17,8,0),"")</f>
        <v/>
      </c>
      <c r="J57" s="106">
        <f>IFERROR(VLOOKUP(B57,Štramberk!$B$78:$G$150,6,0),"")</f>
        <v>0</v>
      </c>
      <c r="K57" s="90" t="str">
        <f>IFERROR(VLOOKUP(B57,St._Jičín!$B$18:$H$23,7,0),"")</f>
        <v/>
      </c>
      <c r="L57" s="107" t="str">
        <f>IFERROR(VLOOKUP(B57,Rekovice!$B$41:$G$54,6,0),"")</f>
        <v/>
      </c>
      <c r="M57" s="92" t="str">
        <f>IFERROR(VLOOKUP(B57,Obora!$B$43:$H$72,6,0),"")</f>
        <v/>
      </c>
      <c r="N57" s="90"/>
      <c r="O57" s="107"/>
      <c r="P57" s="92"/>
      <c r="Q57" s="93">
        <f>SUM(F57:P57)</f>
        <v>0</v>
      </c>
      <c r="R57" s="94">
        <f>IF(COUNT(F57:P57)&gt;9,SUM(F57:P57)-MIN(SMALL(F57:H57,1),SMALL(J57:P57,1)),SUM(F57:P57))</f>
        <v>0</v>
      </c>
    </row>
    <row r="58" spans="1:18" x14ac:dyDescent="0.25">
      <c r="A58" s="96">
        <f>RANK(R58,$R:$R)</f>
        <v>55</v>
      </c>
      <c r="B58" s="83" t="s">
        <v>124</v>
      </c>
      <c r="C58" s="84" t="str">
        <f>D58&amp;", "&amp;E58</f>
        <v>1965, Titan SC</v>
      </c>
      <c r="D58" s="85">
        <f>VLOOKUP(B58,Data!$A:$C,2,0)</f>
        <v>1965</v>
      </c>
      <c r="E58" s="85" t="str">
        <f>VLOOKUP(B58,Data!$A:$C,3,0)</f>
        <v>Titan SC</v>
      </c>
      <c r="F58" s="86">
        <f>IFERROR(VLOOKUP(B58,zajic!$B$88:$H$126,7,0),"")</f>
        <v>0</v>
      </c>
      <c r="G58" s="87" t="str">
        <f>IFERROR(VLOOKUP(B58,kopec!$B$56:$H$68,7,0),"")</f>
        <v/>
      </c>
      <c r="H58" s="88" t="str">
        <f>IFERROR(VLOOKUP(B58,bila_hora!$B$50:$H$57,7,0),"")</f>
        <v/>
      </c>
      <c r="I58" s="89" t="str">
        <f>IFERROR(VLOOKUP(B58,bonus!$B$11:$I$17,8,0),"")</f>
        <v/>
      </c>
      <c r="J58" s="106">
        <f>IFERROR(VLOOKUP(B58,Štramberk!$B$78:$G$150,6,0),"")</f>
        <v>0</v>
      </c>
      <c r="K58" s="90" t="str">
        <f>IFERROR(VLOOKUP(B58,St._Jičín!$B$18:$H$23,7,0),"")</f>
        <v/>
      </c>
      <c r="L58" s="107" t="str">
        <f>IFERROR(VLOOKUP(B58,Rekovice!$B$41:$G$54,6,0),"")</f>
        <v/>
      </c>
      <c r="M58" s="92" t="str">
        <f>IFERROR(VLOOKUP(B58,Obora!$B$43:$H$72,6,0),"")</f>
        <v/>
      </c>
      <c r="N58" s="90"/>
      <c r="O58" s="107"/>
      <c r="P58" s="92"/>
      <c r="Q58" s="93">
        <f>SUM(F58:P58)</f>
        <v>0</v>
      </c>
      <c r="R58" s="94">
        <f>IF(COUNT(F58:P58)&gt;9,SUM(F58:P58)-MIN(SMALL(F58:H58,1),SMALL(J58:P58,1)),SUM(F58:P58))</f>
        <v>0</v>
      </c>
    </row>
    <row r="59" spans="1:18" x14ac:dyDescent="0.25">
      <c r="A59" s="96">
        <f>RANK(R59,$R:$R)</f>
        <v>55</v>
      </c>
      <c r="B59" s="83" t="s">
        <v>175</v>
      </c>
      <c r="C59" s="84" t="str">
        <f>D59&amp;", "&amp;E59</f>
        <v>1967, Nový Jičín</v>
      </c>
      <c r="D59" s="85">
        <f>VLOOKUP(B59,Data!$A:$C,2,0)</f>
        <v>1967</v>
      </c>
      <c r="E59" s="85" t="str">
        <f>VLOOKUP(B59,Data!$A:$C,3,0)</f>
        <v>Nový Jičín</v>
      </c>
      <c r="F59" s="86">
        <f>IFERROR(VLOOKUP(B59,zajic!$B$88:$H$126,7,0),"")</f>
        <v>0</v>
      </c>
      <c r="G59" s="87" t="str">
        <f>IFERROR(VLOOKUP(B59,kopec!$B$56:$H$68,7,0),"")</f>
        <v/>
      </c>
      <c r="H59" s="88" t="str">
        <f>IFERROR(VLOOKUP(B59,bila_hora!$B$50:$H$57,7,0),"")</f>
        <v/>
      </c>
      <c r="I59" s="89" t="str">
        <f>IFERROR(VLOOKUP(B59,bonus!$B$11:$I$17,8,0),"")</f>
        <v/>
      </c>
      <c r="J59" s="106">
        <f>IFERROR(VLOOKUP(B59,Štramberk!$B$78:$G$150,6,0),"")</f>
        <v>0</v>
      </c>
      <c r="K59" s="90" t="str">
        <f>IFERROR(VLOOKUP(B59,St._Jičín!$B$18:$H$23,7,0),"")</f>
        <v/>
      </c>
      <c r="L59" s="107" t="str">
        <f>IFERROR(VLOOKUP(B59,Rekovice!$B$41:$G$54,6,0),"")</f>
        <v/>
      </c>
      <c r="M59" s="92" t="str">
        <f>IFERROR(VLOOKUP(B59,Obora!$B$43:$H$72,6,0),"")</f>
        <v/>
      </c>
      <c r="N59" s="90"/>
      <c r="O59" s="107"/>
      <c r="P59" s="92"/>
      <c r="Q59" s="93">
        <f>SUM(F59:P59)</f>
        <v>0</v>
      </c>
      <c r="R59" s="94">
        <f>IF(COUNT(F59:P59)&gt;9,SUM(F59:P59)-MIN(SMALL(F59:H59,1),SMALL(J59:P59,1)),SUM(F59:P59))</f>
        <v>0</v>
      </c>
    </row>
    <row r="60" spans="1:18" x14ac:dyDescent="0.25">
      <c r="A60" s="96">
        <f>RANK(R60,$R:$R)</f>
        <v>55</v>
      </c>
      <c r="B60" s="83" t="s">
        <v>129</v>
      </c>
      <c r="C60" s="84" t="str">
        <f>D60&amp;", "&amp;E60</f>
        <v>1949, Lašský běžecký klub</v>
      </c>
      <c r="D60" s="85">
        <f>VLOOKUP(B60,Data!$A:$C,2,0)</f>
        <v>1949</v>
      </c>
      <c r="E60" s="85" t="str">
        <f>VLOOKUP(B60,Data!$A:$C,3,0)</f>
        <v>Lašský běžecký klub</v>
      </c>
      <c r="F60" s="86">
        <f>IFERROR(VLOOKUP(B60,zajic!$B$88:$H$126,7,0),"")</f>
        <v>0</v>
      </c>
      <c r="G60" s="87" t="str">
        <f>IFERROR(VLOOKUP(B60,kopec!$B$56:$H$68,7,0),"")</f>
        <v/>
      </c>
      <c r="H60" s="88" t="str">
        <f>IFERROR(VLOOKUP(B60,bila_hora!$B$50:$H$57,7,0),"")</f>
        <v/>
      </c>
      <c r="I60" s="89" t="str">
        <f>IFERROR(VLOOKUP(B60,bonus!$B$11:$I$17,8,0),"")</f>
        <v/>
      </c>
      <c r="J60" s="106">
        <f>IFERROR(VLOOKUP(B60,Štramberk!$B$78:$G$150,6,0),"")</f>
        <v>0</v>
      </c>
      <c r="K60" s="90" t="str">
        <f>IFERROR(VLOOKUP(B60,St._Jičín!$B$18:$H$23,7,0),"")</f>
        <v/>
      </c>
      <c r="L60" s="107" t="str">
        <f>IFERROR(VLOOKUP(B60,Rekovice!$B$41:$G$54,6,0),"")</f>
        <v/>
      </c>
      <c r="M60" s="92" t="str">
        <f>IFERROR(VLOOKUP(B60,Obora!$B$43:$H$72,6,0),"")</f>
        <v/>
      </c>
      <c r="N60" s="90"/>
      <c r="O60" s="107"/>
      <c r="P60" s="92"/>
      <c r="Q60" s="93">
        <f>SUM(F60:P60)</f>
        <v>0</v>
      </c>
      <c r="R60" s="94">
        <f>IF(COUNT(F60:P60)&gt;9,SUM(F60:P60)-MIN(SMALL(F60:H60,1),SMALL(J60:P60,1)),SUM(F60:P60))</f>
        <v>0</v>
      </c>
    </row>
    <row r="61" spans="1:18" x14ac:dyDescent="0.25">
      <c r="A61" s="96">
        <f>RANK(R61,$R:$R)</f>
        <v>55</v>
      </c>
      <c r="B61" s="83" t="s">
        <v>178</v>
      </c>
      <c r="C61" s="84" t="str">
        <f>D61&amp;", "&amp;E61</f>
        <v>1971, Multip Nový Jičín</v>
      </c>
      <c r="D61" s="85">
        <f>VLOOKUP(B61,Data!$A:$C,2,0)</f>
        <v>1971</v>
      </c>
      <c r="E61" s="85" t="str">
        <f>VLOOKUP(B61,Data!$A:$C,3,0)</f>
        <v>Multip Nový Jičín</v>
      </c>
      <c r="F61" s="86">
        <f>IFERROR(VLOOKUP(B61,zajic!$B$88:$H$126,7,0),"")</f>
        <v>0</v>
      </c>
      <c r="G61" s="87" t="str">
        <f>IFERROR(VLOOKUP(B61,kopec!$B$56:$H$68,7,0),"")</f>
        <v/>
      </c>
      <c r="H61" s="88" t="str">
        <f>IFERROR(VLOOKUP(B61,bila_hora!$B$50:$H$57,7,0),"")</f>
        <v/>
      </c>
      <c r="I61" s="89" t="str">
        <f>IFERROR(VLOOKUP(B61,bonus!$B$11:$I$17,8,0),"")</f>
        <v/>
      </c>
      <c r="J61" s="106" t="str">
        <f>IFERROR(VLOOKUP(B61,Štramberk!$B$78:$G$150,6,0),"")</f>
        <v/>
      </c>
      <c r="K61" s="90" t="str">
        <f>IFERROR(VLOOKUP(B61,St._Jičín!$B$18:$H$23,7,0),"")</f>
        <v/>
      </c>
      <c r="L61" s="107" t="str">
        <f>IFERROR(VLOOKUP(B61,Rekovice!$B$41:$G$54,6,0),"")</f>
        <v/>
      </c>
      <c r="M61" s="92" t="str">
        <f>IFERROR(VLOOKUP(B61,Obora!$B$43:$H$72,6,0),"")</f>
        <v/>
      </c>
      <c r="N61" s="90"/>
      <c r="O61" s="107"/>
      <c r="P61" s="92"/>
      <c r="Q61" s="93">
        <f>SUM(F61:P61)</f>
        <v>0</v>
      </c>
      <c r="R61" s="94">
        <f>IF(COUNT(F61:P61)&gt;9,SUM(F61:P61)-MIN(SMALL(F61:H61,1),SMALL(J61:P61,1)),SUM(F61:P61))</f>
        <v>0</v>
      </c>
    </row>
    <row r="62" spans="1:18" x14ac:dyDescent="0.25">
      <c r="A62" s="96">
        <f>RANK(R62,$R:$R)</f>
        <v>55</v>
      </c>
      <c r="B62" s="83" t="s">
        <v>176</v>
      </c>
      <c r="C62" s="84" t="str">
        <f>D62&amp;", "&amp;E62</f>
        <v>1955, PJR Frenštát</v>
      </c>
      <c r="D62" s="85">
        <f>VLOOKUP(B62,Data!$A:$C,2,0)</f>
        <v>1955</v>
      </c>
      <c r="E62" s="85" t="str">
        <f>VLOOKUP(B62,Data!$A:$C,3,0)</f>
        <v>PJR Frenštát</v>
      </c>
      <c r="F62" s="86">
        <f>IFERROR(VLOOKUP(B62,zajic!$B$88:$H$126,7,0),"")</f>
        <v>0</v>
      </c>
      <c r="G62" s="87" t="str">
        <f>IFERROR(VLOOKUP(B62,kopec!$B$56:$H$68,7,0),"")</f>
        <v/>
      </c>
      <c r="H62" s="88" t="str">
        <f>IFERROR(VLOOKUP(B62,bila_hora!$B$50:$H$57,7,0),"")</f>
        <v/>
      </c>
      <c r="I62" s="89" t="str">
        <f>IFERROR(VLOOKUP(B62,bonus!$B$11:$I$17,8,0),"")</f>
        <v/>
      </c>
      <c r="J62" s="106">
        <f>IFERROR(VLOOKUP(B62,Štramberk!$B$78:$G$150,6,0),"")</f>
        <v>0</v>
      </c>
      <c r="K62" s="90" t="str">
        <f>IFERROR(VLOOKUP(B62,St._Jičín!$B$18:$H$23,7,0),"")</f>
        <v/>
      </c>
      <c r="L62" s="107" t="str">
        <f>IFERROR(VLOOKUP(B62,Rekovice!$B$41:$G$54,6,0),"")</f>
        <v/>
      </c>
      <c r="M62" s="92" t="str">
        <f>IFERROR(VLOOKUP(B62,Obora!$B$43:$H$72,6,0),"")</f>
        <v/>
      </c>
      <c r="N62" s="90"/>
      <c r="O62" s="107"/>
      <c r="P62" s="92"/>
      <c r="Q62" s="93">
        <f>SUM(F62:P62)</f>
        <v>0</v>
      </c>
      <c r="R62" s="94">
        <f>IF(COUNT(F62:P62)&gt;9,SUM(F62:P62)-MIN(SMALL(F62:H62,1),SMALL(J62:P62,1)),SUM(F62:P62))</f>
        <v>0</v>
      </c>
    </row>
    <row r="63" spans="1:18" x14ac:dyDescent="0.25">
      <c r="A63" s="96">
        <f>RANK(R63,$R:$R)</f>
        <v>55</v>
      </c>
      <c r="B63" s="83" t="s">
        <v>179</v>
      </c>
      <c r="C63" s="84" t="str">
        <f>D63&amp;", "&amp;E63</f>
        <v>1961, MK Seitl Ostrava</v>
      </c>
      <c r="D63" s="85">
        <f>VLOOKUP(B63,Data!$A:$C,2,0)</f>
        <v>1961</v>
      </c>
      <c r="E63" s="85" t="str">
        <f>VLOOKUP(B63,Data!$A:$C,3,0)</f>
        <v>MK Seitl Ostrava</v>
      </c>
      <c r="F63" s="86">
        <f>IFERROR(VLOOKUP(B63,zajic!$B$88:$H$126,7,0),"")</f>
        <v>0</v>
      </c>
      <c r="G63" s="87" t="str">
        <f>IFERROR(VLOOKUP(B63,kopec!$B$56:$H$68,7,0),"")</f>
        <v/>
      </c>
      <c r="H63" s="88" t="str">
        <f>IFERROR(VLOOKUP(B63,bila_hora!$B$50:$H$57,7,0),"")</f>
        <v/>
      </c>
      <c r="I63" s="89" t="str">
        <f>IFERROR(VLOOKUP(B63,bonus!$B$11:$I$17,8,0),"")</f>
        <v/>
      </c>
      <c r="J63" s="106">
        <f>IFERROR(VLOOKUP(B63,Štramberk!$B$78:$G$150,6,0),"")</f>
        <v>0</v>
      </c>
      <c r="K63" s="90" t="str">
        <f>IFERROR(VLOOKUP(B63,St._Jičín!$B$18:$H$23,7,0),"")</f>
        <v/>
      </c>
      <c r="L63" s="107" t="str">
        <f>IFERROR(VLOOKUP(B63,Rekovice!$B$41:$G$54,6,0),"")</f>
        <v/>
      </c>
      <c r="M63" s="92" t="str">
        <f>IFERROR(VLOOKUP(B63,Obora!$B$43:$H$72,6,0),"")</f>
        <v/>
      </c>
      <c r="N63" s="90"/>
      <c r="O63" s="107"/>
      <c r="P63" s="92"/>
      <c r="Q63" s="93">
        <f>SUM(F63:P63)</f>
        <v>0</v>
      </c>
      <c r="R63" s="94">
        <f>IF(COUNT(F63:P63)&gt;9,SUM(F63:P63)-MIN(SMALL(F63:H63,1),SMALL(J63:P63,1)),SUM(F63:P63))</f>
        <v>0</v>
      </c>
    </row>
    <row r="64" spans="1:18" x14ac:dyDescent="0.25">
      <c r="A64" s="96">
        <f>RANK(R64,$R:$R)</f>
        <v>55</v>
      </c>
      <c r="B64" s="83" t="s">
        <v>177</v>
      </c>
      <c r="C64" s="84" t="str">
        <f>D64&amp;", "&amp;E64</f>
        <v>1962, MK Vitche</v>
      </c>
      <c r="D64" s="85">
        <f>VLOOKUP(B64,Data!$A:$C,2,0)</f>
        <v>1962</v>
      </c>
      <c r="E64" s="85" t="str">
        <f>VLOOKUP(B64,Data!$A:$C,3,0)</f>
        <v>MK Vitche</v>
      </c>
      <c r="F64" s="86">
        <f>IFERROR(VLOOKUP(B64,zajic!$B$88:$H$126,7,0),"")</f>
        <v>0</v>
      </c>
      <c r="G64" s="87" t="str">
        <f>IFERROR(VLOOKUP(B64,kopec!$B$56:$H$68,7,0),"")</f>
        <v/>
      </c>
      <c r="H64" s="88" t="str">
        <f>IFERROR(VLOOKUP(B64,bila_hora!$B$50:$H$57,7,0),"")</f>
        <v/>
      </c>
      <c r="I64" s="89" t="str">
        <f>IFERROR(VLOOKUP(B64,bonus!$B$11:$I$17,8,0),"")</f>
        <v/>
      </c>
      <c r="J64" s="106" t="str">
        <f>IFERROR(VLOOKUP(B64,Štramberk!$B$78:$G$150,6,0),"")</f>
        <v/>
      </c>
      <c r="K64" s="90" t="str">
        <f>IFERROR(VLOOKUP(B64,St._Jičín!$B$18:$H$23,7,0),"")</f>
        <v/>
      </c>
      <c r="L64" s="107" t="str">
        <f>IFERROR(VLOOKUP(B64,Rekovice!$B$41:$G$54,6,0),"")</f>
        <v/>
      </c>
      <c r="M64" s="92" t="str">
        <f>IFERROR(VLOOKUP(B64,Obora!$B$43:$H$72,6,0),"")</f>
        <v/>
      </c>
      <c r="N64" s="90"/>
      <c r="O64" s="107"/>
      <c r="P64" s="92"/>
      <c r="Q64" s="93">
        <f>SUM(F64:P64)</f>
        <v>0</v>
      </c>
      <c r="R64" s="94">
        <f>IF(COUNT(F64:P64)&gt;9,SUM(F64:P64)-MIN(SMALL(F64:H64,1),SMALL(J64:P64,1)),SUM(F64:P64))</f>
        <v>0</v>
      </c>
    </row>
    <row r="65" spans="1:18" x14ac:dyDescent="0.25">
      <c r="A65" s="96">
        <f>RANK(R65,$R:$R)</f>
        <v>55</v>
      </c>
      <c r="B65" s="83" t="s">
        <v>126</v>
      </c>
      <c r="C65" s="84" t="str">
        <f>D65&amp;", "&amp;E65</f>
        <v>1947, PJR Frenštát</v>
      </c>
      <c r="D65" s="85">
        <f>VLOOKUP(B65,Data!$A:$C,2,0)</f>
        <v>1947</v>
      </c>
      <c r="E65" s="85" t="str">
        <f>VLOOKUP(B65,Data!$A:$C,3,0)</f>
        <v>PJR Frenštát</v>
      </c>
      <c r="F65" s="86">
        <f>IFERROR(VLOOKUP(B65,zajic!$B$88:$H$126,7,0),"")</f>
        <v>0</v>
      </c>
      <c r="G65" s="87" t="str">
        <f>IFERROR(VLOOKUP(B65,kopec!$B$56:$H$68,7,0),"")</f>
        <v/>
      </c>
      <c r="H65" s="88" t="str">
        <f>IFERROR(VLOOKUP(B65,bila_hora!$B$50:$H$57,7,0),"")</f>
        <v/>
      </c>
      <c r="I65" s="89" t="str">
        <f>IFERROR(VLOOKUP(B65,bonus!$B$11:$I$17,8,0),"")</f>
        <v/>
      </c>
      <c r="J65" s="106" t="str">
        <f>IFERROR(VLOOKUP(B65,Štramberk!$B$78:$G$150,6,0),"")</f>
        <v/>
      </c>
      <c r="K65" s="90" t="str">
        <f>IFERROR(VLOOKUP(B65,St._Jičín!$B$18:$H$23,7,0),"")</f>
        <v/>
      </c>
      <c r="L65" s="107" t="str">
        <f>IFERROR(VLOOKUP(B65,Rekovice!$B$41:$G$54,6,0),"")</f>
        <v/>
      </c>
      <c r="M65" s="92" t="str">
        <f>IFERROR(VLOOKUP(B65,Obora!$B$43:$H$72,6,0),"")</f>
        <v/>
      </c>
      <c r="N65" s="90"/>
      <c r="O65" s="107"/>
      <c r="P65" s="92"/>
      <c r="Q65" s="93">
        <f>SUM(F65:P65)</f>
        <v>0</v>
      </c>
      <c r="R65" s="94">
        <f>IF(COUNT(F65:P65)&gt;9,SUM(F65:P65)-MIN(SMALL(F65:H65,1),SMALL(J65:P65,1)),SUM(F65:P65))</f>
        <v>0</v>
      </c>
    </row>
    <row r="66" spans="1:18" x14ac:dyDescent="0.25">
      <c r="A66" s="96">
        <f>RANK(R66,$R:$R)</f>
        <v>55</v>
      </c>
      <c r="B66" s="83" t="s">
        <v>173</v>
      </c>
      <c r="C66" s="84" t="str">
        <f>D66&amp;", "&amp;E66</f>
        <v>1966, Pepa Team FM</v>
      </c>
      <c r="D66" s="85">
        <f>VLOOKUP(B66,Data!$A:$C,2,0)</f>
        <v>1966</v>
      </c>
      <c r="E66" s="85" t="str">
        <f>VLOOKUP(B66,Data!$A:$C,3,0)</f>
        <v>Pepa Team FM</v>
      </c>
      <c r="F66" s="86">
        <f>IFERROR(VLOOKUP(B66,zajic!$B$88:$H$126,7,0),"")</f>
        <v>0</v>
      </c>
      <c r="G66" s="87" t="str">
        <f>IFERROR(VLOOKUP(B66,kopec!$B$56:$H$68,7,0),"")</f>
        <v/>
      </c>
      <c r="H66" s="88" t="str">
        <f>IFERROR(VLOOKUP(B66,bila_hora!$B$50:$H$57,7,0),"")</f>
        <v/>
      </c>
      <c r="I66" s="89" t="str">
        <f>IFERROR(VLOOKUP(B66,bonus!$B$11:$I$17,8,0),"")</f>
        <v/>
      </c>
      <c r="J66" s="106" t="str">
        <f>IFERROR(VLOOKUP(B66,Štramberk!$B$78:$G$150,6,0),"")</f>
        <v/>
      </c>
      <c r="K66" s="90" t="str">
        <f>IFERROR(VLOOKUP(B66,St._Jičín!$B$18:$H$23,7,0),"")</f>
        <v/>
      </c>
      <c r="L66" s="107" t="str">
        <f>IFERROR(VLOOKUP(B66,Rekovice!$B$41:$G$54,6,0),"")</f>
        <v/>
      </c>
      <c r="M66" s="92" t="str">
        <f>IFERROR(VLOOKUP(B66,Obora!$B$43:$H$72,6,0),"")</f>
        <v/>
      </c>
      <c r="N66" s="90"/>
      <c r="O66" s="107"/>
      <c r="P66" s="92"/>
      <c r="Q66" s="93">
        <f>SUM(F66:P66)</f>
        <v>0</v>
      </c>
      <c r="R66" s="94">
        <f>IF(COUNT(F66:P66)&gt;9,SUM(F66:P66)-MIN(SMALL(F66:H66,1),SMALL(J66:P66,1)),SUM(F66:P66))</f>
        <v>0</v>
      </c>
    </row>
    <row r="67" spans="1:18" x14ac:dyDescent="0.25">
      <c r="A67" s="96">
        <f>RANK(R67,$R:$R)</f>
        <v>55</v>
      </c>
      <c r="B67" s="83" t="s">
        <v>478</v>
      </c>
      <c r="C67" s="84" t="str">
        <f>D67&amp;", "&amp;E67</f>
        <v>1962, MK Seitl Ostrava</v>
      </c>
      <c r="D67" s="85">
        <f>VLOOKUP(B67,Data!$A:$C,2,0)</f>
        <v>1962</v>
      </c>
      <c r="E67" s="85" t="str">
        <f>VLOOKUP(B67,Data!$A:$C,3,0)</f>
        <v>MK Seitl Ostrava</v>
      </c>
      <c r="F67" s="86">
        <f>IFERROR(VLOOKUP(B67,zajic!$B$88:$H$126,7,0),"")</f>
        <v>0</v>
      </c>
      <c r="G67" s="87" t="str">
        <f>IFERROR(VLOOKUP(B67,kopec!$B$56:$H$68,7,0),"")</f>
        <v/>
      </c>
      <c r="H67" s="88" t="str">
        <f>IFERROR(VLOOKUP(B67,bila_hora!$B$50:$H$57,7,0),"")</f>
        <v/>
      </c>
      <c r="I67" s="89" t="str">
        <f>IFERROR(VLOOKUP(B67,bonus!$B$11:$I$17,8,0),"")</f>
        <v/>
      </c>
      <c r="J67" s="106">
        <f>IFERROR(VLOOKUP(B67,Štramberk!$B$78:$G$150,6,0),"")</f>
        <v>0</v>
      </c>
      <c r="K67" s="90" t="str">
        <f>IFERROR(VLOOKUP(B67,St._Jičín!$B$18:$H$23,7,0),"")</f>
        <v/>
      </c>
      <c r="L67" s="107" t="str">
        <f>IFERROR(VLOOKUP(B67,Rekovice!$B$41:$G$54,6,0),"")</f>
        <v/>
      </c>
      <c r="M67" s="92" t="str">
        <f>IFERROR(VLOOKUP(B67,Obora!$B$43:$H$72,6,0),"")</f>
        <v/>
      </c>
      <c r="N67" s="90"/>
      <c r="O67" s="107"/>
      <c r="P67" s="92"/>
      <c r="Q67" s="93">
        <f>SUM(F67:P67)</f>
        <v>0</v>
      </c>
      <c r="R67" s="94">
        <f>IF(COUNT(F67:P67)&gt;9,SUM(F67:P67)-MIN(SMALL(F67:H67,1),SMALL(J67:P67,1)),SUM(F67:P67))</f>
        <v>0</v>
      </c>
    </row>
    <row r="68" spans="1:18" x14ac:dyDescent="0.25">
      <c r="A68" s="96">
        <f>RANK(R68,$R:$R)</f>
        <v>55</v>
      </c>
      <c r="B68" s="83" t="s">
        <v>174</v>
      </c>
      <c r="C68" s="84" t="str">
        <f>D68&amp;", "&amp;E68</f>
        <v>1963, KHB Radegast</v>
      </c>
      <c r="D68" s="85">
        <f>VLOOKUP(B68,Data!$A:$C,2,0)</f>
        <v>1963</v>
      </c>
      <c r="E68" s="85" t="str">
        <f>VLOOKUP(B68,Data!$A:$C,3,0)</f>
        <v>KHB Radegast</v>
      </c>
      <c r="F68" s="86">
        <f>IFERROR(VLOOKUP(B68,zajic!$B$88:$H$126,7,0),"")</f>
        <v>0</v>
      </c>
      <c r="G68" s="87" t="str">
        <f>IFERROR(VLOOKUP(B68,kopec!$B$56:$H$68,7,0),"")</f>
        <v/>
      </c>
      <c r="H68" s="88" t="str">
        <f>IFERROR(VLOOKUP(B68,bila_hora!$B$50:$H$57,7,0),"")</f>
        <v/>
      </c>
      <c r="I68" s="89" t="str">
        <f>IFERROR(VLOOKUP(B68,bonus!$B$11:$I$17,8,0),"")</f>
        <v/>
      </c>
      <c r="J68" s="106" t="str">
        <f>IFERROR(VLOOKUP(B68,Štramberk!$B$78:$G$150,6,0),"")</f>
        <v/>
      </c>
      <c r="K68" s="90" t="str">
        <f>IFERROR(VLOOKUP(B68,St._Jičín!$B$18:$H$23,7,0),"")</f>
        <v/>
      </c>
      <c r="L68" s="107" t="str">
        <f>IFERROR(VLOOKUP(B68,Rekovice!$B$41:$G$54,6,0),"")</f>
        <v/>
      </c>
      <c r="M68" s="92" t="str">
        <f>IFERROR(VLOOKUP(B68,Obora!$B$43:$H$72,6,0),"")</f>
        <v/>
      </c>
      <c r="N68" s="90"/>
      <c r="O68" s="107"/>
      <c r="P68" s="92"/>
      <c r="Q68" s="93">
        <f>SUM(F68:P68)</f>
        <v>0</v>
      </c>
      <c r="R68" s="94">
        <f>IF(COUNT(F68:P68)&gt;9,SUM(F68:P68)-MIN(SMALL(F68:H68,1),SMALL(J68:P68,1)),SUM(F68:P68))</f>
        <v>0</v>
      </c>
    </row>
    <row r="69" spans="1:18" x14ac:dyDescent="0.25">
      <c r="A69" s="96">
        <f>RANK(R69,$R:$R)</f>
        <v>55</v>
      </c>
      <c r="B69" s="83" t="s">
        <v>368</v>
      </c>
      <c r="C69" s="84" t="str">
        <f>D69&amp;", "&amp;E69</f>
        <v>1935, HO Vítkovice</v>
      </c>
      <c r="D69" s="85">
        <f>VLOOKUP(B69,Data!$A:$C,2,0)</f>
        <v>1935</v>
      </c>
      <c r="E69" s="85" t="str">
        <f>VLOOKUP(B69,Data!$A:$C,3,0)</f>
        <v>HO Vítkovice</v>
      </c>
      <c r="F69" s="86">
        <f>IFERROR(VLOOKUP(B69,zajic!$B$88:$H$126,7,0),"")</f>
        <v>0</v>
      </c>
      <c r="G69" s="87" t="str">
        <f>IFERROR(VLOOKUP(B69,kopec!$B$56:$H$68,7,0),"")</f>
        <v/>
      </c>
      <c r="H69" s="88" t="str">
        <f>IFERROR(VLOOKUP(B69,bila_hora!$B$50:$H$57,7,0),"")</f>
        <v/>
      </c>
      <c r="I69" s="89" t="str">
        <f>IFERROR(VLOOKUP(B69,bonus!$B$11:$I$17,8,0),"")</f>
        <v/>
      </c>
      <c r="J69" s="106">
        <f>IFERROR(VLOOKUP(B69,Štramberk!$B$78:$G$150,6,0),"")</f>
        <v>0</v>
      </c>
      <c r="K69" s="90" t="str">
        <f>IFERROR(VLOOKUP(B69,St._Jičín!$B$18:$H$23,7,0),"")</f>
        <v/>
      </c>
      <c r="L69" s="107" t="str">
        <f>IFERROR(VLOOKUP(B69,Rekovice!$B$41:$G$54,6,0),"")</f>
        <v/>
      </c>
      <c r="M69" s="92" t="str">
        <f>IFERROR(VLOOKUP(B69,Obora!$B$43:$H$72,6,0),"")</f>
        <v/>
      </c>
      <c r="N69" s="90"/>
      <c r="O69" s="107"/>
      <c r="P69" s="92"/>
      <c r="Q69" s="93">
        <f>SUM(F69:P69)</f>
        <v>0</v>
      </c>
      <c r="R69" s="94">
        <f>IF(COUNT(F69:P69)&gt;9,SUM(F69:P69)-MIN(SMALL(F69:H69,1),SMALL(J69:P69,1)),SUM(F69:P69))</f>
        <v>0</v>
      </c>
    </row>
    <row r="70" spans="1:18" x14ac:dyDescent="0.25">
      <c r="A70" s="96">
        <f>RANK(R70,$R:$R)</f>
        <v>55</v>
      </c>
      <c r="B70" s="83" t="s">
        <v>180</v>
      </c>
      <c r="C70" s="84" t="str">
        <f>D70&amp;", "&amp;E70</f>
        <v>1966, MK Seitl Ostrava</v>
      </c>
      <c r="D70" s="85">
        <f>VLOOKUP(B70,Data!$A:$C,2,0)</f>
        <v>1966</v>
      </c>
      <c r="E70" s="85" t="str">
        <f>VLOOKUP(B70,Data!$A:$C,3,0)</f>
        <v>MK Seitl Ostrava</v>
      </c>
      <c r="F70" s="86">
        <f>IFERROR(VLOOKUP(B70,zajic!$B$88:$H$126,7,0),"")</f>
        <v>0</v>
      </c>
      <c r="G70" s="87" t="str">
        <f>IFERROR(VLOOKUP(B70,kopec!$B$56:$H$68,7,0),"")</f>
        <v/>
      </c>
      <c r="H70" s="88" t="str">
        <f>IFERROR(VLOOKUP(B70,bila_hora!$B$50:$H$57,7,0),"")</f>
        <v/>
      </c>
      <c r="I70" s="89" t="str">
        <f>IFERROR(VLOOKUP(B70,bonus!$B$11:$I$17,8,0),"")</f>
        <v/>
      </c>
      <c r="J70" s="106" t="str">
        <f>IFERROR(VLOOKUP(B70,Štramberk!$B$78:$G$150,6,0),"")</f>
        <v/>
      </c>
      <c r="K70" s="90" t="str">
        <f>IFERROR(VLOOKUP(B70,St._Jičín!$B$18:$H$23,7,0),"")</f>
        <v/>
      </c>
      <c r="L70" s="107" t="str">
        <f>IFERROR(VLOOKUP(B70,Rekovice!$B$41:$G$54,6,0),"")</f>
        <v/>
      </c>
      <c r="M70" s="92">
        <f>IFERROR(VLOOKUP(B70,Obora!$B$43:$H$72,6,0),"")</f>
        <v>0</v>
      </c>
      <c r="N70" s="90"/>
      <c r="O70" s="107"/>
      <c r="P70" s="92"/>
      <c r="Q70" s="93">
        <f>SUM(F70:P70)</f>
        <v>0</v>
      </c>
      <c r="R70" s="94">
        <f>IF(COUNT(F70:P70)&gt;9,SUM(F70:P70)-MIN(SMALL(F70:H70,1),SMALL(J70:P70,1)),SUM(F70:P70))</f>
        <v>0</v>
      </c>
    </row>
    <row r="71" spans="1:18" x14ac:dyDescent="0.25">
      <c r="A71" s="96">
        <f>RANK(R71,$R:$R)</f>
        <v>55</v>
      </c>
      <c r="B71" s="83" t="s">
        <v>181</v>
      </c>
      <c r="C71" s="84" t="str">
        <f>D71&amp;", "&amp;E71</f>
        <v>1953, Ostrava </v>
      </c>
      <c r="D71" s="85">
        <f>VLOOKUP(B71,Data!$A:$C,2,0)</f>
        <v>1953</v>
      </c>
      <c r="E71" s="85" t="str">
        <f>VLOOKUP(B71,Data!$A:$C,3,0)</f>
        <v>Ostrava </v>
      </c>
      <c r="F71" s="86">
        <f>IFERROR(VLOOKUP(B71,zajic!$B$88:$H$126,7,0),"")</f>
        <v>0</v>
      </c>
      <c r="G71" s="87" t="str">
        <f>IFERROR(VLOOKUP(B71,kopec!$B$56:$H$68,7,0),"")</f>
        <v/>
      </c>
      <c r="H71" s="88" t="str">
        <f>IFERROR(VLOOKUP(B71,bila_hora!$B$50:$H$57,7,0),"")</f>
        <v/>
      </c>
      <c r="I71" s="89" t="str">
        <f>IFERROR(VLOOKUP(B71,bonus!$B$11:$I$17,8,0),"")</f>
        <v/>
      </c>
      <c r="J71" s="106" t="str">
        <f>IFERROR(VLOOKUP(B71,Štramberk!$B$78:$G$150,6,0),"")</f>
        <v/>
      </c>
      <c r="K71" s="90" t="str">
        <f>IFERROR(VLOOKUP(B71,St._Jičín!$B$18:$H$23,7,0),"")</f>
        <v/>
      </c>
      <c r="L71" s="107" t="str">
        <f>IFERROR(VLOOKUP(B71,Rekovice!$B$41:$G$54,6,0),"")</f>
        <v/>
      </c>
      <c r="M71" s="92">
        <f>IFERROR(VLOOKUP(B71,Obora!$B$43:$H$72,6,0),"")</f>
        <v>0</v>
      </c>
      <c r="N71" s="90"/>
      <c r="O71" s="107"/>
      <c r="P71" s="92"/>
      <c r="Q71" s="93">
        <f>SUM(F71:P71)</f>
        <v>0</v>
      </c>
      <c r="R71" s="94">
        <f>IF(COUNT(F71:P71)&gt;9,SUM(F71:P71)-MIN(SMALL(F71:H71,1),SMALL(J71:P71,1)),SUM(F71:P71))</f>
        <v>0</v>
      </c>
    </row>
    <row r="72" spans="1:18" x14ac:dyDescent="0.25">
      <c r="A72" s="96">
        <f>RANK(R72,$R:$R)</f>
        <v>55</v>
      </c>
      <c r="B72" s="83" t="s">
        <v>618</v>
      </c>
      <c r="C72" s="84" t="str">
        <f>D72&amp;", "&amp;E72</f>
        <v>1971, 1. BK Jablunkov</v>
      </c>
      <c r="D72" s="85">
        <f>VLOOKUP(B72,Data!$A:$C,2,0)</f>
        <v>1971</v>
      </c>
      <c r="E72" s="85" t="str">
        <f>VLOOKUP(B72,Data!$A:$C,3,0)</f>
        <v>1. BK Jablunkov</v>
      </c>
      <c r="F72" s="86" t="str">
        <f>IFERROR(VLOOKUP(B72,zajic!$B$88:$H$126,7,0),"")</f>
        <v/>
      </c>
      <c r="G72" s="87" t="str">
        <f>IFERROR(VLOOKUP(B72,kopec!$B$56:$H$68,7,0),"")</f>
        <v/>
      </c>
      <c r="H72" s="88" t="str">
        <f>IFERROR(VLOOKUP(B72,bila_hora!$B$50:$H$57,7,0),"")</f>
        <v/>
      </c>
      <c r="I72" s="89" t="str">
        <f>IFERROR(VLOOKUP(B72,bonus!$B$11:$I$17,8,0),"")</f>
        <v/>
      </c>
      <c r="J72" s="106" t="str">
        <f>IFERROR(VLOOKUP(B72,Štramberk!$B$78:$G$150,6,0),"")</f>
        <v/>
      </c>
      <c r="K72" s="90" t="str">
        <f>IFERROR(VLOOKUP(B72,St._Jičín!$B$18:$H$23,7,0),"")</f>
        <v/>
      </c>
      <c r="L72" s="107" t="str">
        <f>IFERROR(VLOOKUP(B72,Rekovice!$B$41:$G$54,6,0),"")</f>
        <v/>
      </c>
      <c r="M72" s="92">
        <f>IFERROR(VLOOKUP(B72,Obora!$B$43:$H$72,6,0),"")</f>
        <v>0</v>
      </c>
      <c r="N72" s="90"/>
      <c r="O72" s="107"/>
      <c r="P72" s="92"/>
      <c r="Q72" s="93">
        <f>SUM(F72:P72)</f>
        <v>0</v>
      </c>
      <c r="R72" s="94">
        <f>IF(COUNT(F72:P72)&gt;9,SUM(F72:P72)-MIN(SMALL(F72:H72,1),SMALL(J72:P72,1)),SUM(F72:P72))</f>
        <v>0</v>
      </c>
    </row>
    <row r="73" spans="1:18" x14ac:dyDescent="0.25">
      <c r="A73" s="96">
        <f>RANK(R73,$R:$R)</f>
        <v>55</v>
      </c>
      <c r="B73" s="111" t="s">
        <v>620</v>
      </c>
      <c r="C73" s="84" t="str">
        <f>D73&amp;", "&amp;E73</f>
        <v>1949, Frenštát p. R.</v>
      </c>
      <c r="D73" s="85">
        <f>VLOOKUP(B73,Data!$A:$C,2,0)</f>
        <v>1949</v>
      </c>
      <c r="E73" s="85" t="str">
        <f>VLOOKUP(B73,Data!$A:$C,3,0)</f>
        <v>Frenštát p. R.</v>
      </c>
      <c r="F73" s="86" t="str">
        <f>IFERROR(VLOOKUP(B73,zajic!$B$88:$H$126,7,0),"")</f>
        <v/>
      </c>
      <c r="G73" s="87" t="str">
        <f>IFERROR(VLOOKUP(B73,kopec!$B$56:$H$68,7,0),"")</f>
        <v/>
      </c>
      <c r="H73" s="88" t="str">
        <f>IFERROR(VLOOKUP(B73,bila_hora!$B$50:$H$57,7,0),"")</f>
        <v/>
      </c>
      <c r="I73" s="89" t="str">
        <f>IFERROR(VLOOKUP(B73,bonus!$B$11:$I$17,8,0),"")</f>
        <v/>
      </c>
      <c r="J73" s="106" t="str">
        <f>IFERROR(VLOOKUP(B73,Štramberk!$B$78:$G$150,6,0),"")</f>
        <v/>
      </c>
      <c r="K73" s="90" t="str">
        <f>IFERROR(VLOOKUP(B73,St._Jičín!$B$18:$H$23,7,0),"")</f>
        <v/>
      </c>
      <c r="L73" s="107" t="str">
        <f>IFERROR(VLOOKUP(B73,Rekovice!$B$41:$G$54,6,0),"")</f>
        <v/>
      </c>
      <c r="M73" s="92">
        <f>IFERROR(VLOOKUP(B73,Obora!$B$43:$H$72,6,0),"")</f>
        <v>0</v>
      </c>
      <c r="N73" s="90"/>
      <c r="O73" s="107"/>
      <c r="P73" s="92"/>
      <c r="Q73" s="93">
        <f>SUM(F73:P73)</f>
        <v>0</v>
      </c>
      <c r="R73" s="94">
        <f>IF(COUNT(F73:P73)&gt;9,SUM(F73:P73)-MIN(SMALL(F73:H73,1),SMALL(J73:P73,1)),SUM(F73:P73))</f>
        <v>0</v>
      </c>
    </row>
    <row r="74" spans="1:18" x14ac:dyDescent="0.25">
      <c r="A74" s="96">
        <f>RANK(R74,$R:$R)</f>
        <v>55</v>
      </c>
      <c r="B74" s="111" t="s">
        <v>622</v>
      </c>
      <c r="C74" s="84" t="str">
        <f>D74&amp;", "&amp;E74</f>
        <v>1960, Frenštát p. R.</v>
      </c>
      <c r="D74" s="85">
        <f>VLOOKUP(B74,Data!$A:$C,2,0)</f>
        <v>1960</v>
      </c>
      <c r="E74" s="85" t="str">
        <f>VLOOKUP(B74,Data!$A:$C,3,0)</f>
        <v>Frenštát p. R.</v>
      </c>
      <c r="F74" s="86" t="str">
        <f>IFERROR(VLOOKUP(B74,zajic!$B$88:$H$126,7,0),"")</f>
        <v/>
      </c>
      <c r="G74" s="87" t="str">
        <f>IFERROR(VLOOKUP(B74,kopec!$B$56:$H$68,7,0),"")</f>
        <v/>
      </c>
      <c r="H74" s="88" t="str">
        <f>IFERROR(VLOOKUP(B74,bila_hora!$B$50:$H$57,7,0),"")</f>
        <v/>
      </c>
      <c r="I74" s="89" t="str">
        <f>IFERROR(VLOOKUP(B74,bonus!$B$11:$I$17,8,0),"")</f>
        <v/>
      </c>
      <c r="J74" s="106" t="str">
        <f>IFERROR(VLOOKUP(B74,Štramberk!$B$78:$G$150,6,0),"")</f>
        <v/>
      </c>
      <c r="K74" s="90" t="str">
        <f>IFERROR(VLOOKUP(B74,St._Jičín!$B$18:$H$23,7,0),"")</f>
        <v/>
      </c>
      <c r="L74" s="107" t="str">
        <f>IFERROR(VLOOKUP(B74,Rekovice!$B$41:$G$54,6,0),"")</f>
        <v/>
      </c>
      <c r="M74" s="92">
        <f>IFERROR(VLOOKUP(B74,Obora!$B$43:$H$72,6,0),"")</f>
        <v>0</v>
      </c>
      <c r="N74" s="90"/>
      <c r="O74" s="107"/>
      <c r="P74" s="92"/>
      <c r="Q74" s="93">
        <f>SUM(F74:P74)</f>
        <v>0</v>
      </c>
      <c r="R74" s="94">
        <f>IF(COUNT(F74:P74)&gt;9,SUM(F74:P74)-MIN(SMALL(F74:H74,1),SMALL(J74:P74,1)),SUM(F74:P74))</f>
        <v>0</v>
      </c>
    </row>
    <row r="75" spans="1:18" x14ac:dyDescent="0.25">
      <c r="A75" s="96">
        <f>RANK(R75,$R:$R)</f>
        <v>55</v>
      </c>
      <c r="B75" s="111" t="s">
        <v>623</v>
      </c>
      <c r="C75" s="84" t="str">
        <f>D75&amp;", "&amp;E75</f>
        <v>1969, Ostrava</v>
      </c>
      <c r="D75" s="85">
        <f>VLOOKUP(B75,Data!$A:$C,2,0)</f>
        <v>1969</v>
      </c>
      <c r="E75" s="85" t="str">
        <f>VLOOKUP(B75,Data!$A:$C,3,0)</f>
        <v>Ostrava</v>
      </c>
      <c r="F75" s="86" t="str">
        <f>IFERROR(VLOOKUP(B75,zajic!$B$88:$H$126,7,0),"")</f>
        <v/>
      </c>
      <c r="G75" s="87" t="str">
        <f>IFERROR(VLOOKUP(B75,kopec!$B$56:$H$68,7,0),"")</f>
        <v/>
      </c>
      <c r="H75" s="88" t="str">
        <f>IFERROR(VLOOKUP(B75,bila_hora!$B$50:$H$57,7,0),"")</f>
        <v/>
      </c>
      <c r="I75" s="89" t="str">
        <f>IFERROR(VLOOKUP(B75,bonus!$B$11:$I$17,8,0),"")</f>
        <v/>
      </c>
      <c r="J75" s="106" t="str">
        <f>IFERROR(VLOOKUP(B75,Štramberk!$B$78:$G$150,6,0),"")</f>
        <v/>
      </c>
      <c r="K75" s="90" t="str">
        <f>IFERROR(VLOOKUP(B75,St._Jičín!$B$18:$H$23,7,0),"")</f>
        <v/>
      </c>
      <c r="L75" s="107" t="str">
        <f>IFERROR(VLOOKUP(B75,Rekovice!$B$41:$G$54,6,0),"")</f>
        <v/>
      </c>
      <c r="M75" s="92">
        <f>IFERROR(VLOOKUP(B75,Obora!$B$43:$H$72,6,0),"")</f>
        <v>0</v>
      </c>
      <c r="N75" s="90"/>
      <c r="O75" s="107"/>
      <c r="P75" s="92"/>
      <c r="Q75" s="93">
        <f>SUM(F75:P75)</f>
        <v>0</v>
      </c>
      <c r="R75" s="94">
        <f>IF(COUNT(F75:P75)&gt;9,SUM(F75:P75)-MIN(SMALL(F75:H75,1),SMALL(J75:P75,1)),SUM(F75:P75))</f>
        <v>0</v>
      </c>
    </row>
  </sheetData>
  <autoFilter ref="B1:R75">
    <sortState ref="B2:R75">
      <sortCondition descending="1" ref="R1:R75"/>
    </sortState>
  </autoFilter>
  <sortState ref="B2:R56">
    <sortCondition descending="1" ref="Q2:Q56"/>
    <sortCondition ref="B2:B56"/>
  </sortState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126"/>
  <sheetViews>
    <sheetView topLeftCell="A88" zoomScaleNormal="100" workbookViewId="0">
      <selection activeCell="B112" sqref="B112"/>
    </sheetView>
  </sheetViews>
  <sheetFormatPr defaultRowHeight="15" x14ac:dyDescent="0.25"/>
  <cols>
    <col min="1" max="1" width="14.140625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7" max="7" width="5.42578125" customWidth="1"/>
    <col min="254" max="254" width="6" customWidth="1"/>
    <col min="255" max="255" width="6.5703125" customWidth="1"/>
    <col min="256" max="256" width="10.7109375" customWidth="1"/>
    <col min="257" max="257" width="16.5703125" customWidth="1"/>
    <col min="258" max="258" width="15.140625" customWidth="1"/>
    <col min="259" max="259" width="6.140625" customWidth="1"/>
    <col min="260" max="260" width="4" customWidth="1"/>
    <col min="261" max="261" width="26" bestFit="1" customWidth="1"/>
    <col min="262" max="262" width="6.5703125" customWidth="1"/>
    <col min="263" max="263" width="5.42578125" customWidth="1"/>
    <col min="510" max="510" width="6" customWidth="1"/>
    <col min="511" max="511" width="6.5703125" customWidth="1"/>
    <col min="512" max="512" width="10.7109375" customWidth="1"/>
    <col min="513" max="513" width="16.5703125" customWidth="1"/>
    <col min="514" max="514" width="15.140625" customWidth="1"/>
    <col min="515" max="515" width="6.140625" customWidth="1"/>
    <col min="516" max="516" width="4" customWidth="1"/>
    <col min="517" max="517" width="26" bestFit="1" customWidth="1"/>
    <col min="518" max="518" width="6.5703125" customWidth="1"/>
    <col min="519" max="519" width="5.42578125" customWidth="1"/>
    <col min="766" max="766" width="6" customWidth="1"/>
    <col min="767" max="767" width="6.5703125" customWidth="1"/>
    <col min="768" max="768" width="10.7109375" customWidth="1"/>
    <col min="769" max="769" width="16.5703125" customWidth="1"/>
    <col min="770" max="770" width="15.140625" customWidth="1"/>
    <col min="771" max="771" width="6.140625" customWidth="1"/>
    <col min="772" max="772" width="4" customWidth="1"/>
    <col min="773" max="773" width="26" bestFit="1" customWidth="1"/>
    <col min="774" max="774" width="6.5703125" customWidth="1"/>
    <col min="775" max="775" width="5.42578125" customWidth="1"/>
    <col min="1022" max="1022" width="6" customWidth="1"/>
    <col min="1023" max="1023" width="6.5703125" customWidth="1"/>
    <col min="1024" max="1024" width="10.7109375" customWidth="1"/>
    <col min="1025" max="1025" width="16.5703125" customWidth="1"/>
    <col min="1026" max="1026" width="15.140625" customWidth="1"/>
    <col min="1027" max="1027" width="6.140625" customWidth="1"/>
    <col min="1028" max="1028" width="4" customWidth="1"/>
    <col min="1029" max="1029" width="26" bestFit="1" customWidth="1"/>
    <col min="1030" max="1030" width="6.5703125" customWidth="1"/>
    <col min="1031" max="1031" width="5.42578125" customWidth="1"/>
    <col min="1278" max="1278" width="6" customWidth="1"/>
    <col min="1279" max="1279" width="6.5703125" customWidth="1"/>
    <col min="1280" max="1280" width="10.7109375" customWidth="1"/>
    <col min="1281" max="1281" width="16.5703125" customWidth="1"/>
    <col min="1282" max="1282" width="15.140625" customWidth="1"/>
    <col min="1283" max="1283" width="6.140625" customWidth="1"/>
    <col min="1284" max="1284" width="4" customWidth="1"/>
    <col min="1285" max="1285" width="26" bestFit="1" customWidth="1"/>
    <col min="1286" max="1286" width="6.5703125" customWidth="1"/>
    <col min="1287" max="1287" width="5.42578125" customWidth="1"/>
    <col min="1534" max="1534" width="6" customWidth="1"/>
    <col min="1535" max="1535" width="6.5703125" customWidth="1"/>
    <col min="1536" max="1536" width="10.7109375" customWidth="1"/>
    <col min="1537" max="1537" width="16.5703125" customWidth="1"/>
    <col min="1538" max="1538" width="15.140625" customWidth="1"/>
    <col min="1539" max="1539" width="6.140625" customWidth="1"/>
    <col min="1540" max="1540" width="4" customWidth="1"/>
    <col min="1541" max="1541" width="26" bestFit="1" customWidth="1"/>
    <col min="1542" max="1542" width="6.5703125" customWidth="1"/>
    <col min="1543" max="1543" width="5.42578125" customWidth="1"/>
    <col min="1790" max="1790" width="6" customWidth="1"/>
    <col min="1791" max="1791" width="6.5703125" customWidth="1"/>
    <col min="1792" max="1792" width="10.7109375" customWidth="1"/>
    <col min="1793" max="1793" width="16.5703125" customWidth="1"/>
    <col min="1794" max="1794" width="15.140625" customWidth="1"/>
    <col min="1795" max="1795" width="6.140625" customWidth="1"/>
    <col min="1796" max="1796" width="4" customWidth="1"/>
    <col min="1797" max="1797" width="26" bestFit="1" customWidth="1"/>
    <col min="1798" max="1798" width="6.5703125" customWidth="1"/>
    <col min="1799" max="1799" width="5.42578125" customWidth="1"/>
    <col min="2046" max="2046" width="6" customWidth="1"/>
    <col min="2047" max="2047" width="6.5703125" customWidth="1"/>
    <col min="2048" max="2048" width="10.7109375" customWidth="1"/>
    <col min="2049" max="2049" width="16.5703125" customWidth="1"/>
    <col min="2050" max="2050" width="15.140625" customWidth="1"/>
    <col min="2051" max="2051" width="6.140625" customWidth="1"/>
    <col min="2052" max="2052" width="4" customWidth="1"/>
    <col min="2053" max="2053" width="26" bestFit="1" customWidth="1"/>
    <col min="2054" max="2054" width="6.5703125" customWidth="1"/>
    <col min="2055" max="2055" width="5.42578125" customWidth="1"/>
    <col min="2302" max="2302" width="6" customWidth="1"/>
    <col min="2303" max="2303" width="6.5703125" customWidth="1"/>
    <col min="2304" max="2304" width="10.7109375" customWidth="1"/>
    <col min="2305" max="2305" width="16.5703125" customWidth="1"/>
    <col min="2306" max="2306" width="15.140625" customWidth="1"/>
    <col min="2307" max="2307" width="6.140625" customWidth="1"/>
    <col min="2308" max="2308" width="4" customWidth="1"/>
    <col min="2309" max="2309" width="26" bestFit="1" customWidth="1"/>
    <col min="2310" max="2310" width="6.5703125" customWidth="1"/>
    <col min="2311" max="2311" width="5.42578125" customWidth="1"/>
    <col min="2558" max="2558" width="6" customWidth="1"/>
    <col min="2559" max="2559" width="6.5703125" customWidth="1"/>
    <col min="2560" max="2560" width="10.7109375" customWidth="1"/>
    <col min="2561" max="2561" width="16.5703125" customWidth="1"/>
    <col min="2562" max="2562" width="15.140625" customWidth="1"/>
    <col min="2563" max="2563" width="6.140625" customWidth="1"/>
    <col min="2564" max="2564" width="4" customWidth="1"/>
    <col min="2565" max="2565" width="26" bestFit="1" customWidth="1"/>
    <col min="2566" max="2566" width="6.5703125" customWidth="1"/>
    <col min="2567" max="2567" width="5.42578125" customWidth="1"/>
    <col min="2814" max="2814" width="6" customWidth="1"/>
    <col min="2815" max="2815" width="6.5703125" customWidth="1"/>
    <col min="2816" max="2816" width="10.7109375" customWidth="1"/>
    <col min="2817" max="2817" width="16.5703125" customWidth="1"/>
    <col min="2818" max="2818" width="15.140625" customWidth="1"/>
    <col min="2819" max="2819" width="6.140625" customWidth="1"/>
    <col min="2820" max="2820" width="4" customWidth="1"/>
    <col min="2821" max="2821" width="26" bestFit="1" customWidth="1"/>
    <col min="2822" max="2822" width="6.5703125" customWidth="1"/>
    <col min="2823" max="2823" width="5.42578125" customWidth="1"/>
    <col min="3070" max="3070" width="6" customWidth="1"/>
    <col min="3071" max="3071" width="6.5703125" customWidth="1"/>
    <col min="3072" max="3072" width="10.7109375" customWidth="1"/>
    <col min="3073" max="3073" width="16.5703125" customWidth="1"/>
    <col min="3074" max="3074" width="15.140625" customWidth="1"/>
    <col min="3075" max="3075" width="6.140625" customWidth="1"/>
    <col min="3076" max="3076" width="4" customWidth="1"/>
    <col min="3077" max="3077" width="26" bestFit="1" customWidth="1"/>
    <col min="3078" max="3078" width="6.5703125" customWidth="1"/>
    <col min="3079" max="3079" width="5.42578125" customWidth="1"/>
    <col min="3326" max="3326" width="6" customWidth="1"/>
    <col min="3327" max="3327" width="6.5703125" customWidth="1"/>
    <col min="3328" max="3328" width="10.7109375" customWidth="1"/>
    <col min="3329" max="3329" width="16.5703125" customWidth="1"/>
    <col min="3330" max="3330" width="15.140625" customWidth="1"/>
    <col min="3331" max="3331" width="6.140625" customWidth="1"/>
    <col min="3332" max="3332" width="4" customWidth="1"/>
    <col min="3333" max="3333" width="26" bestFit="1" customWidth="1"/>
    <col min="3334" max="3334" width="6.5703125" customWidth="1"/>
    <col min="3335" max="3335" width="5.42578125" customWidth="1"/>
    <col min="3582" max="3582" width="6" customWidth="1"/>
    <col min="3583" max="3583" width="6.5703125" customWidth="1"/>
    <col min="3584" max="3584" width="10.7109375" customWidth="1"/>
    <col min="3585" max="3585" width="16.5703125" customWidth="1"/>
    <col min="3586" max="3586" width="15.140625" customWidth="1"/>
    <col min="3587" max="3587" width="6.140625" customWidth="1"/>
    <col min="3588" max="3588" width="4" customWidth="1"/>
    <col min="3589" max="3589" width="26" bestFit="1" customWidth="1"/>
    <col min="3590" max="3590" width="6.5703125" customWidth="1"/>
    <col min="3591" max="3591" width="5.42578125" customWidth="1"/>
    <col min="3838" max="3838" width="6" customWidth="1"/>
    <col min="3839" max="3839" width="6.5703125" customWidth="1"/>
    <col min="3840" max="3840" width="10.7109375" customWidth="1"/>
    <col min="3841" max="3841" width="16.5703125" customWidth="1"/>
    <col min="3842" max="3842" width="15.140625" customWidth="1"/>
    <col min="3843" max="3843" width="6.140625" customWidth="1"/>
    <col min="3844" max="3844" width="4" customWidth="1"/>
    <col min="3845" max="3845" width="26" bestFit="1" customWidth="1"/>
    <col min="3846" max="3846" width="6.5703125" customWidth="1"/>
    <col min="3847" max="3847" width="5.42578125" customWidth="1"/>
    <col min="4094" max="4094" width="6" customWidth="1"/>
    <col min="4095" max="4095" width="6.5703125" customWidth="1"/>
    <col min="4096" max="4096" width="10.7109375" customWidth="1"/>
    <col min="4097" max="4097" width="16.5703125" customWidth="1"/>
    <col min="4098" max="4098" width="15.140625" customWidth="1"/>
    <col min="4099" max="4099" width="6.140625" customWidth="1"/>
    <col min="4100" max="4100" width="4" customWidth="1"/>
    <col min="4101" max="4101" width="26" bestFit="1" customWidth="1"/>
    <col min="4102" max="4102" width="6.5703125" customWidth="1"/>
    <col min="4103" max="4103" width="5.42578125" customWidth="1"/>
    <col min="4350" max="4350" width="6" customWidth="1"/>
    <col min="4351" max="4351" width="6.5703125" customWidth="1"/>
    <col min="4352" max="4352" width="10.7109375" customWidth="1"/>
    <col min="4353" max="4353" width="16.5703125" customWidth="1"/>
    <col min="4354" max="4354" width="15.140625" customWidth="1"/>
    <col min="4355" max="4355" width="6.140625" customWidth="1"/>
    <col min="4356" max="4356" width="4" customWidth="1"/>
    <col min="4357" max="4357" width="26" bestFit="1" customWidth="1"/>
    <col min="4358" max="4358" width="6.5703125" customWidth="1"/>
    <col min="4359" max="4359" width="5.42578125" customWidth="1"/>
    <col min="4606" max="4606" width="6" customWidth="1"/>
    <col min="4607" max="4607" width="6.5703125" customWidth="1"/>
    <col min="4608" max="4608" width="10.7109375" customWidth="1"/>
    <col min="4609" max="4609" width="16.5703125" customWidth="1"/>
    <col min="4610" max="4610" width="15.140625" customWidth="1"/>
    <col min="4611" max="4611" width="6.140625" customWidth="1"/>
    <col min="4612" max="4612" width="4" customWidth="1"/>
    <col min="4613" max="4613" width="26" bestFit="1" customWidth="1"/>
    <col min="4614" max="4614" width="6.5703125" customWidth="1"/>
    <col min="4615" max="4615" width="5.42578125" customWidth="1"/>
    <col min="4862" max="4862" width="6" customWidth="1"/>
    <col min="4863" max="4863" width="6.5703125" customWidth="1"/>
    <col min="4864" max="4864" width="10.7109375" customWidth="1"/>
    <col min="4865" max="4865" width="16.5703125" customWidth="1"/>
    <col min="4866" max="4866" width="15.140625" customWidth="1"/>
    <col min="4867" max="4867" width="6.140625" customWidth="1"/>
    <col min="4868" max="4868" width="4" customWidth="1"/>
    <col min="4869" max="4869" width="26" bestFit="1" customWidth="1"/>
    <col min="4870" max="4870" width="6.5703125" customWidth="1"/>
    <col min="4871" max="4871" width="5.42578125" customWidth="1"/>
    <col min="5118" max="5118" width="6" customWidth="1"/>
    <col min="5119" max="5119" width="6.5703125" customWidth="1"/>
    <col min="5120" max="5120" width="10.7109375" customWidth="1"/>
    <col min="5121" max="5121" width="16.5703125" customWidth="1"/>
    <col min="5122" max="5122" width="15.140625" customWidth="1"/>
    <col min="5123" max="5123" width="6.140625" customWidth="1"/>
    <col min="5124" max="5124" width="4" customWidth="1"/>
    <col min="5125" max="5125" width="26" bestFit="1" customWidth="1"/>
    <col min="5126" max="5126" width="6.5703125" customWidth="1"/>
    <col min="5127" max="5127" width="5.42578125" customWidth="1"/>
    <col min="5374" max="5374" width="6" customWidth="1"/>
    <col min="5375" max="5375" width="6.5703125" customWidth="1"/>
    <col min="5376" max="5376" width="10.7109375" customWidth="1"/>
    <col min="5377" max="5377" width="16.5703125" customWidth="1"/>
    <col min="5378" max="5378" width="15.140625" customWidth="1"/>
    <col min="5379" max="5379" width="6.140625" customWidth="1"/>
    <col min="5380" max="5380" width="4" customWidth="1"/>
    <col min="5381" max="5381" width="26" bestFit="1" customWidth="1"/>
    <col min="5382" max="5382" width="6.5703125" customWidth="1"/>
    <col min="5383" max="5383" width="5.42578125" customWidth="1"/>
    <col min="5630" max="5630" width="6" customWidth="1"/>
    <col min="5631" max="5631" width="6.5703125" customWidth="1"/>
    <col min="5632" max="5632" width="10.7109375" customWidth="1"/>
    <col min="5633" max="5633" width="16.5703125" customWidth="1"/>
    <col min="5634" max="5634" width="15.140625" customWidth="1"/>
    <col min="5635" max="5635" width="6.140625" customWidth="1"/>
    <col min="5636" max="5636" width="4" customWidth="1"/>
    <col min="5637" max="5637" width="26" bestFit="1" customWidth="1"/>
    <col min="5638" max="5638" width="6.5703125" customWidth="1"/>
    <col min="5639" max="5639" width="5.42578125" customWidth="1"/>
    <col min="5886" max="5886" width="6" customWidth="1"/>
    <col min="5887" max="5887" width="6.5703125" customWidth="1"/>
    <col min="5888" max="5888" width="10.7109375" customWidth="1"/>
    <col min="5889" max="5889" width="16.5703125" customWidth="1"/>
    <col min="5890" max="5890" width="15.140625" customWidth="1"/>
    <col min="5891" max="5891" width="6.140625" customWidth="1"/>
    <col min="5892" max="5892" width="4" customWidth="1"/>
    <col min="5893" max="5893" width="26" bestFit="1" customWidth="1"/>
    <col min="5894" max="5894" width="6.5703125" customWidth="1"/>
    <col min="5895" max="5895" width="5.42578125" customWidth="1"/>
    <col min="6142" max="6142" width="6" customWidth="1"/>
    <col min="6143" max="6143" width="6.5703125" customWidth="1"/>
    <col min="6144" max="6144" width="10.7109375" customWidth="1"/>
    <col min="6145" max="6145" width="16.5703125" customWidth="1"/>
    <col min="6146" max="6146" width="15.140625" customWidth="1"/>
    <col min="6147" max="6147" width="6.140625" customWidth="1"/>
    <col min="6148" max="6148" width="4" customWidth="1"/>
    <col min="6149" max="6149" width="26" bestFit="1" customWidth="1"/>
    <col min="6150" max="6150" width="6.5703125" customWidth="1"/>
    <col min="6151" max="6151" width="5.42578125" customWidth="1"/>
    <col min="6398" max="6398" width="6" customWidth="1"/>
    <col min="6399" max="6399" width="6.5703125" customWidth="1"/>
    <col min="6400" max="6400" width="10.7109375" customWidth="1"/>
    <col min="6401" max="6401" width="16.5703125" customWidth="1"/>
    <col min="6402" max="6402" width="15.140625" customWidth="1"/>
    <col min="6403" max="6403" width="6.140625" customWidth="1"/>
    <col min="6404" max="6404" width="4" customWidth="1"/>
    <col min="6405" max="6405" width="26" bestFit="1" customWidth="1"/>
    <col min="6406" max="6406" width="6.5703125" customWidth="1"/>
    <col min="6407" max="6407" width="5.42578125" customWidth="1"/>
    <col min="6654" max="6654" width="6" customWidth="1"/>
    <col min="6655" max="6655" width="6.5703125" customWidth="1"/>
    <col min="6656" max="6656" width="10.7109375" customWidth="1"/>
    <col min="6657" max="6657" width="16.5703125" customWidth="1"/>
    <col min="6658" max="6658" width="15.140625" customWidth="1"/>
    <col min="6659" max="6659" width="6.140625" customWidth="1"/>
    <col min="6660" max="6660" width="4" customWidth="1"/>
    <col min="6661" max="6661" width="26" bestFit="1" customWidth="1"/>
    <col min="6662" max="6662" width="6.5703125" customWidth="1"/>
    <col min="6663" max="6663" width="5.42578125" customWidth="1"/>
    <col min="6910" max="6910" width="6" customWidth="1"/>
    <col min="6911" max="6911" width="6.5703125" customWidth="1"/>
    <col min="6912" max="6912" width="10.7109375" customWidth="1"/>
    <col min="6913" max="6913" width="16.5703125" customWidth="1"/>
    <col min="6914" max="6914" width="15.140625" customWidth="1"/>
    <col min="6915" max="6915" width="6.140625" customWidth="1"/>
    <col min="6916" max="6916" width="4" customWidth="1"/>
    <col min="6917" max="6917" width="26" bestFit="1" customWidth="1"/>
    <col min="6918" max="6918" width="6.5703125" customWidth="1"/>
    <col min="6919" max="6919" width="5.42578125" customWidth="1"/>
    <col min="7166" max="7166" width="6" customWidth="1"/>
    <col min="7167" max="7167" width="6.5703125" customWidth="1"/>
    <col min="7168" max="7168" width="10.7109375" customWidth="1"/>
    <col min="7169" max="7169" width="16.5703125" customWidth="1"/>
    <col min="7170" max="7170" width="15.140625" customWidth="1"/>
    <col min="7171" max="7171" width="6.140625" customWidth="1"/>
    <col min="7172" max="7172" width="4" customWidth="1"/>
    <col min="7173" max="7173" width="26" bestFit="1" customWidth="1"/>
    <col min="7174" max="7174" width="6.5703125" customWidth="1"/>
    <col min="7175" max="7175" width="5.42578125" customWidth="1"/>
    <col min="7422" max="7422" width="6" customWidth="1"/>
    <col min="7423" max="7423" width="6.5703125" customWidth="1"/>
    <col min="7424" max="7424" width="10.7109375" customWidth="1"/>
    <col min="7425" max="7425" width="16.5703125" customWidth="1"/>
    <col min="7426" max="7426" width="15.140625" customWidth="1"/>
    <col min="7427" max="7427" width="6.140625" customWidth="1"/>
    <col min="7428" max="7428" width="4" customWidth="1"/>
    <col min="7429" max="7429" width="26" bestFit="1" customWidth="1"/>
    <col min="7430" max="7430" width="6.5703125" customWidth="1"/>
    <col min="7431" max="7431" width="5.42578125" customWidth="1"/>
    <col min="7678" max="7678" width="6" customWidth="1"/>
    <col min="7679" max="7679" width="6.5703125" customWidth="1"/>
    <col min="7680" max="7680" width="10.7109375" customWidth="1"/>
    <col min="7681" max="7681" width="16.5703125" customWidth="1"/>
    <col min="7682" max="7682" width="15.140625" customWidth="1"/>
    <col min="7683" max="7683" width="6.140625" customWidth="1"/>
    <col min="7684" max="7684" width="4" customWidth="1"/>
    <col min="7685" max="7685" width="26" bestFit="1" customWidth="1"/>
    <col min="7686" max="7686" width="6.5703125" customWidth="1"/>
    <col min="7687" max="7687" width="5.42578125" customWidth="1"/>
    <col min="7934" max="7934" width="6" customWidth="1"/>
    <col min="7935" max="7935" width="6.5703125" customWidth="1"/>
    <col min="7936" max="7936" width="10.7109375" customWidth="1"/>
    <col min="7937" max="7937" width="16.5703125" customWidth="1"/>
    <col min="7938" max="7938" width="15.140625" customWidth="1"/>
    <col min="7939" max="7939" width="6.140625" customWidth="1"/>
    <col min="7940" max="7940" width="4" customWidth="1"/>
    <col min="7941" max="7941" width="26" bestFit="1" customWidth="1"/>
    <col min="7942" max="7942" width="6.5703125" customWidth="1"/>
    <col min="7943" max="7943" width="5.42578125" customWidth="1"/>
    <col min="8190" max="8190" width="6" customWidth="1"/>
    <col min="8191" max="8191" width="6.5703125" customWidth="1"/>
    <col min="8192" max="8192" width="10.7109375" customWidth="1"/>
    <col min="8193" max="8193" width="16.5703125" customWidth="1"/>
    <col min="8194" max="8194" width="15.140625" customWidth="1"/>
    <col min="8195" max="8195" width="6.140625" customWidth="1"/>
    <col min="8196" max="8196" width="4" customWidth="1"/>
    <col min="8197" max="8197" width="26" bestFit="1" customWidth="1"/>
    <col min="8198" max="8198" width="6.5703125" customWidth="1"/>
    <col min="8199" max="8199" width="5.42578125" customWidth="1"/>
    <col min="8446" max="8446" width="6" customWidth="1"/>
    <col min="8447" max="8447" width="6.5703125" customWidth="1"/>
    <col min="8448" max="8448" width="10.7109375" customWidth="1"/>
    <col min="8449" max="8449" width="16.5703125" customWidth="1"/>
    <col min="8450" max="8450" width="15.140625" customWidth="1"/>
    <col min="8451" max="8451" width="6.140625" customWidth="1"/>
    <col min="8452" max="8452" width="4" customWidth="1"/>
    <col min="8453" max="8453" width="26" bestFit="1" customWidth="1"/>
    <col min="8454" max="8454" width="6.5703125" customWidth="1"/>
    <col min="8455" max="8455" width="5.42578125" customWidth="1"/>
    <col min="8702" max="8702" width="6" customWidth="1"/>
    <col min="8703" max="8703" width="6.5703125" customWidth="1"/>
    <col min="8704" max="8704" width="10.7109375" customWidth="1"/>
    <col min="8705" max="8705" width="16.5703125" customWidth="1"/>
    <col min="8706" max="8706" width="15.140625" customWidth="1"/>
    <col min="8707" max="8707" width="6.140625" customWidth="1"/>
    <col min="8708" max="8708" width="4" customWidth="1"/>
    <col min="8709" max="8709" width="26" bestFit="1" customWidth="1"/>
    <col min="8710" max="8710" width="6.5703125" customWidth="1"/>
    <col min="8711" max="8711" width="5.42578125" customWidth="1"/>
    <col min="8958" max="8958" width="6" customWidth="1"/>
    <col min="8959" max="8959" width="6.5703125" customWidth="1"/>
    <col min="8960" max="8960" width="10.7109375" customWidth="1"/>
    <col min="8961" max="8961" width="16.5703125" customWidth="1"/>
    <col min="8962" max="8962" width="15.140625" customWidth="1"/>
    <col min="8963" max="8963" width="6.140625" customWidth="1"/>
    <col min="8964" max="8964" width="4" customWidth="1"/>
    <col min="8965" max="8965" width="26" bestFit="1" customWidth="1"/>
    <col min="8966" max="8966" width="6.5703125" customWidth="1"/>
    <col min="8967" max="8967" width="5.42578125" customWidth="1"/>
    <col min="9214" max="9214" width="6" customWidth="1"/>
    <col min="9215" max="9215" width="6.5703125" customWidth="1"/>
    <col min="9216" max="9216" width="10.7109375" customWidth="1"/>
    <col min="9217" max="9217" width="16.5703125" customWidth="1"/>
    <col min="9218" max="9218" width="15.140625" customWidth="1"/>
    <col min="9219" max="9219" width="6.140625" customWidth="1"/>
    <col min="9220" max="9220" width="4" customWidth="1"/>
    <col min="9221" max="9221" width="26" bestFit="1" customWidth="1"/>
    <col min="9222" max="9222" width="6.5703125" customWidth="1"/>
    <col min="9223" max="9223" width="5.42578125" customWidth="1"/>
    <col min="9470" max="9470" width="6" customWidth="1"/>
    <col min="9471" max="9471" width="6.5703125" customWidth="1"/>
    <col min="9472" max="9472" width="10.7109375" customWidth="1"/>
    <col min="9473" max="9473" width="16.5703125" customWidth="1"/>
    <col min="9474" max="9474" width="15.140625" customWidth="1"/>
    <col min="9475" max="9475" width="6.140625" customWidth="1"/>
    <col min="9476" max="9476" width="4" customWidth="1"/>
    <col min="9477" max="9477" width="26" bestFit="1" customWidth="1"/>
    <col min="9478" max="9478" width="6.5703125" customWidth="1"/>
    <col min="9479" max="9479" width="5.42578125" customWidth="1"/>
    <col min="9726" max="9726" width="6" customWidth="1"/>
    <col min="9727" max="9727" width="6.5703125" customWidth="1"/>
    <col min="9728" max="9728" width="10.7109375" customWidth="1"/>
    <col min="9729" max="9729" width="16.5703125" customWidth="1"/>
    <col min="9730" max="9730" width="15.140625" customWidth="1"/>
    <col min="9731" max="9731" width="6.140625" customWidth="1"/>
    <col min="9732" max="9732" width="4" customWidth="1"/>
    <col min="9733" max="9733" width="26" bestFit="1" customWidth="1"/>
    <col min="9734" max="9734" width="6.5703125" customWidth="1"/>
    <col min="9735" max="9735" width="5.42578125" customWidth="1"/>
    <col min="9982" max="9982" width="6" customWidth="1"/>
    <col min="9983" max="9983" width="6.5703125" customWidth="1"/>
    <col min="9984" max="9984" width="10.7109375" customWidth="1"/>
    <col min="9985" max="9985" width="16.5703125" customWidth="1"/>
    <col min="9986" max="9986" width="15.140625" customWidth="1"/>
    <col min="9987" max="9987" width="6.140625" customWidth="1"/>
    <col min="9988" max="9988" width="4" customWidth="1"/>
    <col min="9989" max="9989" width="26" bestFit="1" customWidth="1"/>
    <col min="9990" max="9990" width="6.5703125" customWidth="1"/>
    <col min="9991" max="9991" width="5.42578125" customWidth="1"/>
    <col min="10238" max="10238" width="6" customWidth="1"/>
    <col min="10239" max="10239" width="6.5703125" customWidth="1"/>
    <col min="10240" max="10240" width="10.7109375" customWidth="1"/>
    <col min="10241" max="10241" width="16.5703125" customWidth="1"/>
    <col min="10242" max="10242" width="15.140625" customWidth="1"/>
    <col min="10243" max="10243" width="6.140625" customWidth="1"/>
    <col min="10244" max="10244" width="4" customWidth="1"/>
    <col min="10245" max="10245" width="26" bestFit="1" customWidth="1"/>
    <col min="10246" max="10246" width="6.5703125" customWidth="1"/>
    <col min="10247" max="10247" width="5.42578125" customWidth="1"/>
    <col min="10494" max="10494" width="6" customWidth="1"/>
    <col min="10495" max="10495" width="6.5703125" customWidth="1"/>
    <col min="10496" max="10496" width="10.7109375" customWidth="1"/>
    <col min="10497" max="10497" width="16.5703125" customWidth="1"/>
    <col min="10498" max="10498" width="15.140625" customWidth="1"/>
    <col min="10499" max="10499" width="6.140625" customWidth="1"/>
    <col min="10500" max="10500" width="4" customWidth="1"/>
    <col min="10501" max="10501" width="26" bestFit="1" customWidth="1"/>
    <col min="10502" max="10502" width="6.5703125" customWidth="1"/>
    <col min="10503" max="10503" width="5.42578125" customWidth="1"/>
    <col min="10750" max="10750" width="6" customWidth="1"/>
    <col min="10751" max="10751" width="6.5703125" customWidth="1"/>
    <col min="10752" max="10752" width="10.7109375" customWidth="1"/>
    <col min="10753" max="10753" width="16.5703125" customWidth="1"/>
    <col min="10754" max="10754" width="15.140625" customWidth="1"/>
    <col min="10755" max="10755" width="6.140625" customWidth="1"/>
    <col min="10756" max="10756" width="4" customWidth="1"/>
    <col min="10757" max="10757" width="26" bestFit="1" customWidth="1"/>
    <col min="10758" max="10758" width="6.5703125" customWidth="1"/>
    <col min="10759" max="10759" width="5.42578125" customWidth="1"/>
    <col min="11006" max="11006" width="6" customWidth="1"/>
    <col min="11007" max="11007" width="6.5703125" customWidth="1"/>
    <col min="11008" max="11008" width="10.7109375" customWidth="1"/>
    <col min="11009" max="11009" width="16.5703125" customWidth="1"/>
    <col min="11010" max="11010" width="15.140625" customWidth="1"/>
    <col min="11011" max="11011" width="6.140625" customWidth="1"/>
    <col min="11012" max="11012" width="4" customWidth="1"/>
    <col min="11013" max="11013" width="26" bestFit="1" customWidth="1"/>
    <col min="11014" max="11014" width="6.5703125" customWidth="1"/>
    <col min="11015" max="11015" width="5.42578125" customWidth="1"/>
    <col min="11262" max="11262" width="6" customWidth="1"/>
    <col min="11263" max="11263" width="6.5703125" customWidth="1"/>
    <col min="11264" max="11264" width="10.7109375" customWidth="1"/>
    <col min="11265" max="11265" width="16.5703125" customWidth="1"/>
    <col min="11266" max="11266" width="15.140625" customWidth="1"/>
    <col min="11267" max="11267" width="6.140625" customWidth="1"/>
    <col min="11268" max="11268" width="4" customWidth="1"/>
    <col min="11269" max="11269" width="26" bestFit="1" customWidth="1"/>
    <col min="11270" max="11270" width="6.5703125" customWidth="1"/>
    <col min="11271" max="11271" width="5.42578125" customWidth="1"/>
    <col min="11518" max="11518" width="6" customWidth="1"/>
    <col min="11519" max="11519" width="6.5703125" customWidth="1"/>
    <col min="11520" max="11520" width="10.7109375" customWidth="1"/>
    <col min="11521" max="11521" width="16.5703125" customWidth="1"/>
    <col min="11522" max="11522" width="15.140625" customWidth="1"/>
    <col min="11523" max="11523" width="6.140625" customWidth="1"/>
    <col min="11524" max="11524" width="4" customWidth="1"/>
    <col min="11525" max="11525" width="26" bestFit="1" customWidth="1"/>
    <col min="11526" max="11526" width="6.5703125" customWidth="1"/>
    <col min="11527" max="11527" width="5.42578125" customWidth="1"/>
    <col min="11774" max="11774" width="6" customWidth="1"/>
    <col min="11775" max="11775" width="6.5703125" customWidth="1"/>
    <col min="11776" max="11776" width="10.7109375" customWidth="1"/>
    <col min="11777" max="11777" width="16.5703125" customWidth="1"/>
    <col min="11778" max="11778" width="15.140625" customWidth="1"/>
    <col min="11779" max="11779" width="6.140625" customWidth="1"/>
    <col min="11780" max="11780" width="4" customWidth="1"/>
    <col min="11781" max="11781" width="26" bestFit="1" customWidth="1"/>
    <col min="11782" max="11782" width="6.5703125" customWidth="1"/>
    <col min="11783" max="11783" width="5.42578125" customWidth="1"/>
    <col min="12030" max="12030" width="6" customWidth="1"/>
    <col min="12031" max="12031" width="6.5703125" customWidth="1"/>
    <col min="12032" max="12032" width="10.7109375" customWidth="1"/>
    <col min="12033" max="12033" width="16.5703125" customWidth="1"/>
    <col min="12034" max="12034" width="15.140625" customWidth="1"/>
    <col min="12035" max="12035" width="6.140625" customWidth="1"/>
    <col min="12036" max="12036" width="4" customWidth="1"/>
    <col min="12037" max="12037" width="26" bestFit="1" customWidth="1"/>
    <col min="12038" max="12038" width="6.5703125" customWidth="1"/>
    <col min="12039" max="12039" width="5.42578125" customWidth="1"/>
    <col min="12286" max="12286" width="6" customWidth="1"/>
    <col min="12287" max="12287" width="6.5703125" customWidth="1"/>
    <col min="12288" max="12288" width="10.7109375" customWidth="1"/>
    <col min="12289" max="12289" width="16.5703125" customWidth="1"/>
    <col min="12290" max="12290" width="15.140625" customWidth="1"/>
    <col min="12291" max="12291" width="6.140625" customWidth="1"/>
    <col min="12292" max="12292" width="4" customWidth="1"/>
    <col min="12293" max="12293" width="26" bestFit="1" customWidth="1"/>
    <col min="12294" max="12294" width="6.5703125" customWidth="1"/>
    <col min="12295" max="12295" width="5.42578125" customWidth="1"/>
    <col min="12542" max="12542" width="6" customWidth="1"/>
    <col min="12543" max="12543" width="6.5703125" customWidth="1"/>
    <col min="12544" max="12544" width="10.7109375" customWidth="1"/>
    <col min="12545" max="12545" width="16.5703125" customWidth="1"/>
    <col min="12546" max="12546" width="15.140625" customWidth="1"/>
    <col min="12547" max="12547" width="6.140625" customWidth="1"/>
    <col min="12548" max="12548" width="4" customWidth="1"/>
    <col min="12549" max="12549" width="26" bestFit="1" customWidth="1"/>
    <col min="12550" max="12550" width="6.5703125" customWidth="1"/>
    <col min="12551" max="12551" width="5.42578125" customWidth="1"/>
    <col min="12798" max="12798" width="6" customWidth="1"/>
    <col min="12799" max="12799" width="6.5703125" customWidth="1"/>
    <col min="12800" max="12800" width="10.7109375" customWidth="1"/>
    <col min="12801" max="12801" width="16.5703125" customWidth="1"/>
    <col min="12802" max="12802" width="15.140625" customWidth="1"/>
    <col min="12803" max="12803" width="6.140625" customWidth="1"/>
    <col min="12804" max="12804" width="4" customWidth="1"/>
    <col min="12805" max="12805" width="26" bestFit="1" customWidth="1"/>
    <col min="12806" max="12806" width="6.5703125" customWidth="1"/>
    <col min="12807" max="12807" width="5.42578125" customWidth="1"/>
    <col min="13054" max="13054" width="6" customWidth="1"/>
    <col min="13055" max="13055" width="6.5703125" customWidth="1"/>
    <col min="13056" max="13056" width="10.7109375" customWidth="1"/>
    <col min="13057" max="13057" width="16.5703125" customWidth="1"/>
    <col min="13058" max="13058" width="15.140625" customWidth="1"/>
    <col min="13059" max="13059" width="6.140625" customWidth="1"/>
    <col min="13060" max="13060" width="4" customWidth="1"/>
    <col min="13061" max="13061" width="26" bestFit="1" customWidth="1"/>
    <col min="13062" max="13062" width="6.5703125" customWidth="1"/>
    <col min="13063" max="13063" width="5.42578125" customWidth="1"/>
    <col min="13310" max="13310" width="6" customWidth="1"/>
    <col min="13311" max="13311" width="6.5703125" customWidth="1"/>
    <col min="13312" max="13312" width="10.7109375" customWidth="1"/>
    <col min="13313" max="13313" width="16.5703125" customWidth="1"/>
    <col min="13314" max="13314" width="15.140625" customWidth="1"/>
    <col min="13315" max="13315" width="6.140625" customWidth="1"/>
    <col min="13316" max="13316" width="4" customWidth="1"/>
    <col min="13317" max="13317" width="26" bestFit="1" customWidth="1"/>
    <col min="13318" max="13318" width="6.5703125" customWidth="1"/>
    <col min="13319" max="13319" width="5.42578125" customWidth="1"/>
    <col min="13566" max="13566" width="6" customWidth="1"/>
    <col min="13567" max="13567" width="6.5703125" customWidth="1"/>
    <col min="13568" max="13568" width="10.7109375" customWidth="1"/>
    <col min="13569" max="13569" width="16.5703125" customWidth="1"/>
    <col min="13570" max="13570" width="15.140625" customWidth="1"/>
    <col min="13571" max="13571" width="6.140625" customWidth="1"/>
    <col min="13572" max="13572" width="4" customWidth="1"/>
    <col min="13573" max="13573" width="26" bestFit="1" customWidth="1"/>
    <col min="13574" max="13574" width="6.5703125" customWidth="1"/>
    <col min="13575" max="13575" width="5.42578125" customWidth="1"/>
    <col min="13822" max="13822" width="6" customWidth="1"/>
    <col min="13823" max="13823" width="6.5703125" customWidth="1"/>
    <col min="13824" max="13824" width="10.7109375" customWidth="1"/>
    <col min="13825" max="13825" width="16.5703125" customWidth="1"/>
    <col min="13826" max="13826" width="15.140625" customWidth="1"/>
    <col min="13827" max="13827" width="6.140625" customWidth="1"/>
    <col min="13828" max="13828" width="4" customWidth="1"/>
    <col min="13829" max="13829" width="26" bestFit="1" customWidth="1"/>
    <col min="13830" max="13830" width="6.5703125" customWidth="1"/>
    <col min="13831" max="13831" width="5.42578125" customWidth="1"/>
    <col min="14078" max="14078" width="6" customWidth="1"/>
    <col min="14079" max="14079" width="6.5703125" customWidth="1"/>
    <col min="14080" max="14080" width="10.7109375" customWidth="1"/>
    <col min="14081" max="14081" width="16.5703125" customWidth="1"/>
    <col min="14082" max="14082" width="15.140625" customWidth="1"/>
    <col min="14083" max="14083" width="6.140625" customWidth="1"/>
    <col min="14084" max="14084" width="4" customWidth="1"/>
    <col min="14085" max="14085" width="26" bestFit="1" customWidth="1"/>
    <col min="14086" max="14086" width="6.5703125" customWidth="1"/>
    <col min="14087" max="14087" width="5.42578125" customWidth="1"/>
    <col min="14334" max="14334" width="6" customWidth="1"/>
    <col min="14335" max="14335" width="6.5703125" customWidth="1"/>
    <col min="14336" max="14336" width="10.7109375" customWidth="1"/>
    <col min="14337" max="14337" width="16.5703125" customWidth="1"/>
    <col min="14338" max="14338" width="15.140625" customWidth="1"/>
    <col min="14339" max="14339" width="6.140625" customWidth="1"/>
    <col min="14340" max="14340" width="4" customWidth="1"/>
    <col min="14341" max="14341" width="26" bestFit="1" customWidth="1"/>
    <col min="14342" max="14342" width="6.5703125" customWidth="1"/>
    <col min="14343" max="14343" width="5.42578125" customWidth="1"/>
    <col min="14590" max="14590" width="6" customWidth="1"/>
    <col min="14591" max="14591" width="6.5703125" customWidth="1"/>
    <col min="14592" max="14592" width="10.7109375" customWidth="1"/>
    <col min="14593" max="14593" width="16.5703125" customWidth="1"/>
    <col min="14594" max="14594" width="15.140625" customWidth="1"/>
    <col min="14595" max="14595" width="6.140625" customWidth="1"/>
    <col min="14596" max="14596" width="4" customWidth="1"/>
    <col min="14597" max="14597" width="26" bestFit="1" customWidth="1"/>
    <col min="14598" max="14598" width="6.5703125" customWidth="1"/>
    <col min="14599" max="14599" width="5.42578125" customWidth="1"/>
    <col min="14846" max="14846" width="6" customWidth="1"/>
    <col min="14847" max="14847" width="6.5703125" customWidth="1"/>
    <col min="14848" max="14848" width="10.7109375" customWidth="1"/>
    <col min="14849" max="14849" width="16.5703125" customWidth="1"/>
    <col min="14850" max="14850" width="15.140625" customWidth="1"/>
    <col min="14851" max="14851" width="6.140625" customWidth="1"/>
    <col min="14852" max="14852" width="4" customWidth="1"/>
    <col min="14853" max="14853" width="26" bestFit="1" customWidth="1"/>
    <col min="14854" max="14854" width="6.5703125" customWidth="1"/>
    <col min="14855" max="14855" width="5.42578125" customWidth="1"/>
    <col min="15102" max="15102" width="6" customWidth="1"/>
    <col min="15103" max="15103" width="6.5703125" customWidth="1"/>
    <col min="15104" max="15104" width="10.7109375" customWidth="1"/>
    <col min="15105" max="15105" width="16.5703125" customWidth="1"/>
    <col min="15106" max="15106" width="15.140625" customWidth="1"/>
    <col min="15107" max="15107" width="6.140625" customWidth="1"/>
    <col min="15108" max="15108" width="4" customWidth="1"/>
    <col min="15109" max="15109" width="26" bestFit="1" customWidth="1"/>
    <col min="15110" max="15110" width="6.5703125" customWidth="1"/>
    <col min="15111" max="15111" width="5.42578125" customWidth="1"/>
    <col min="15358" max="15358" width="6" customWidth="1"/>
    <col min="15359" max="15359" width="6.5703125" customWidth="1"/>
    <col min="15360" max="15360" width="10.7109375" customWidth="1"/>
    <col min="15361" max="15361" width="16.5703125" customWidth="1"/>
    <col min="15362" max="15362" width="15.140625" customWidth="1"/>
    <col min="15363" max="15363" width="6.140625" customWidth="1"/>
    <col min="15364" max="15364" width="4" customWidth="1"/>
    <col min="15365" max="15365" width="26" bestFit="1" customWidth="1"/>
    <col min="15366" max="15366" width="6.5703125" customWidth="1"/>
    <col min="15367" max="15367" width="5.42578125" customWidth="1"/>
    <col min="15614" max="15614" width="6" customWidth="1"/>
    <col min="15615" max="15615" width="6.5703125" customWidth="1"/>
    <col min="15616" max="15616" width="10.7109375" customWidth="1"/>
    <col min="15617" max="15617" width="16.5703125" customWidth="1"/>
    <col min="15618" max="15618" width="15.140625" customWidth="1"/>
    <col min="15619" max="15619" width="6.140625" customWidth="1"/>
    <col min="15620" max="15620" width="4" customWidth="1"/>
    <col min="15621" max="15621" width="26" bestFit="1" customWidth="1"/>
    <col min="15622" max="15622" width="6.5703125" customWidth="1"/>
    <col min="15623" max="15623" width="5.42578125" customWidth="1"/>
    <col min="15870" max="15870" width="6" customWidth="1"/>
    <col min="15871" max="15871" width="6.5703125" customWidth="1"/>
    <col min="15872" max="15872" width="10.7109375" customWidth="1"/>
    <col min="15873" max="15873" width="16.5703125" customWidth="1"/>
    <col min="15874" max="15874" width="15.140625" customWidth="1"/>
    <col min="15875" max="15875" width="6.140625" customWidth="1"/>
    <col min="15876" max="15876" width="4" customWidth="1"/>
    <col min="15877" max="15877" width="26" bestFit="1" customWidth="1"/>
    <col min="15878" max="15878" width="6.5703125" customWidth="1"/>
    <col min="15879" max="15879" width="5.42578125" customWidth="1"/>
    <col min="16126" max="16126" width="6" customWidth="1"/>
    <col min="16127" max="16127" width="6.5703125" customWidth="1"/>
    <col min="16128" max="16128" width="10.7109375" customWidth="1"/>
    <col min="16129" max="16129" width="16.5703125" customWidth="1"/>
    <col min="16130" max="16130" width="15.140625" customWidth="1"/>
    <col min="16131" max="16131" width="6.140625" customWidth="1"/>
    <col min="16132" max="16132" width="4" customWidth="1"/>
    <col min="16133" max="16133" width="26" bestFit="1" customWidth="1"/>
    <col min="16134" max="16134" width="6.5703125" customWidth="1"/>
    <col min="16135" max="16135" width="5.42578125" customWidth="1"/>
  </cols>
  <sheetData>
    <row r="1" spans="1:8" s="31" customFormat="1" ht="24.75" customHeight="1" x14ac:dyDescent="0.25">
      <c r="A1" s="56" t="s">
        <v>51</v>
      </c>
      <c r="B1" s="56"/>
      <c r="C1" s="56"/>
      <c r="D1" s="56"/>
      <c r="E1" s="56"/>
      <c r="F1" s="56"/>
      <c r="G1" s="56"/>
      <c r="H1" s="56"/>
    </row>
    <row r="2" spans="1:8" s="31" customFormat="1" ht="22.5" customHeight="1" x14ac:dyDescent="0.25">
      <c r="A2" s="57">
        <v>40985</v>
      </c>
      <c r="B2" s="57"/>
      <c r="C2" s="57"/>
      <c r="D2" s="57"/>
      <c r="E2" s="57"/>
      <c r="F2" s="57"/>
      <c r="G2" s="57"/>
      <c r="H2" s="57"/>
    </row>
    <row r="3" spans="1:8" x14ac:dyDescent="0.25">
      <c r="A3" s="49" t="s">
        <v>52</v>
      </c>
      <c r="B3" s="43" t="s">
        <v>54</v>
      </c>
      <c r="C3" s="43" t="s">
        <v>55</v>
      </c>
      <c r="D3" s="43" t="s">
        <v>56</v>
      </c>
      <c r="E3" s="43" t="s">
        <v>57</v>
      </c>
      <c r="F3" s="43" t="s">
        <v>53</v>
      </c>
      <c r="G3" s="43" t="s">
        <v>58</v>
      </c>
      <c r="H3" s="43" t="s">
        <v>130</v>
      </c>
    </row>
    <row r="4" spans="1:8" ht="15.75" x14ac:dyDescent="0.3">
      <c r="A4" s="9">
        <v>1</v>
      </c>
      <c r="B4" s="44" t="s">
        <v>8</v>
      </c>
      <c r="C4" s="45">
        <v>1987</v>
      </c>
      <c r="D4" s="46" t="s">
        <v>9</v>
      </c>
      <c r="E4" s="44" t="s">
        <v>10</v>
      </c>
      <c r="F4" s="47">
        <v>2.3784722222222221E-2</v>
      </c>
      <c r="G4" s="14" t="s">
        <v>59</v>
      </c>
      <c r="H4" s="48">
        <v>25</v>
      </c>
    </row>
    <row r="5" spans="1:8" ht="15.75" x14ac:dyDescent="0.3">
      <c r="A5" s="9">
        <v>2</v>
      </c>
      <c r="B5" s="44" t="s">
        <v>132</v>
      </c>
      <c r="C5" s="12">
        <v>1977</v>
      </c>
      <c r="D5" s="13" t="s">
        <v>9</v>
      </c>
      <c r="E5" s="11" t="s">
        <v>60</v>
      </c>
      <c r="F5" s="10">
        <v>2.4166666666666666E-2</v>
      </c>
      <c r="G5" s="14" t="s">
        <v>59</v>
      </c>
      <c r="H5" s="34">
        <v>20</v>
      </c>
    </row>
    <row r="6" spans="1:8" ht="15.75" x14ac:dyDescent="0.3">
      <c r="A6" s="9">
        <v>3</v>
      </c>
      <c r="B6" s="44" t="s">
        <v>133</v>
      </c>
      <c r="C6" s="12">
        <v>1973</v>
      </c>
      <c r="D6" s="13" t="s">
        <v>9</v>
      </c>
      <c r="E6" s="11" t="s">
        <v>61</v>
      </c>
      <c r="F6" s="10">
        <v>2.4756944444444443E-2</v>
      </c>
      <c r="G6" s="14" t="s">
        <v>59</v>
      </c>
      <c r="H6" s="34">
        <v>18</v>
      </c>
    </row>
    <row r="7" spans="1:8" ht="15.75" x14ac:dyDescent="0.3">
      <c r="A7" s="9">
        <v>4</v>
      </c>
      <c r="B7" s="44" t="s">
        <v>140</v>
      </c>
      <c r="C7" s="12">
        <v>1979</v>
      </c>
      <c r="D7" s="13" t="s">
        <v>9</v>
      </c>
      <c r="E7" s="11" t="s">
        <v>62</v>
      </c>
      <c r="F7" s="10">
        <v>2.5532407407407406E-2</v>
      </c>
      <c r="G7" s="14" t="s">
        <v>59</v>
      </c>
      <c r="H7" s="34">
        <v>17</v>
      </c>
    </row>
    <row r="8" spans="1:8" ht="15.75" x14ac:dyDescent="0.3">
      <c r="A8" s="9">
        <v>5</v>
      </c>
      <c r="B8" s="44" t="s">
        <v>134</v>
      </c>
      <c r="C8" s="12">
        <v>1977</v>
      </c>
      <c r="D8" s="13" t="s">
        <v>9</v>
      </c>
      <c r="E8" s="11" t="s">
        <v>10</v>
      </c>
      <c r="F8" s="10">
        <v>2.5787037037037039E-2</v>
      </c>
      <c r="G8" s="14" t="s">
        <v>59</v>
      </c>
      <c r="H8" s="34">
        <v>16</v>
      </c>
    </row>
    <row r="9" spans="1:8" ht="15.75" x14ac:dyDescent="0.3">
      <c r="A9" s="9">
        <v>6</v>
      </c>
      <c r="B9" s="44" t="s">
        <v>135</v>
      </c>
      <c r="C9" s="12">
        <v>1975</v>
      </c>
      <c r="D9" s="13" t="s">
        <v>9</v>
      </c>
      <c r="E9" s="11" t="s">
        <v>60</v>
      </c>
      <c r="F9" s="10">
        <v>2.6111111111111113E-2</v>
      </c>
      <c r="G9" s="14" t="s">
        <v>59</v>
      </c>
      <c r="H9" s="34">
        <v>15</v>
      </c>
    </row>
    <row r="10" spans="1:8" ht="15.75" x14ac:dyDescent="0.3">
      <c r="A10" s="9">
        <v>7</v>
      </c>
      <c r="B10" s="44" t="s">
        <v>136</v>
      </c>
      <c r="C10" s="12">
        <v>1975</v>
      </c>
      <c r="D10" s="13" t="s">
        <v>9</v>
      </c>
      <c r="E10" s="11" t="s">
        <v>10</v>
      </c>
      <c r="F10" s="10">
        <v>2.7025462962962959E-2</v>
      </c>
      <c r="G10" s="14" t="s">
        <v>59</v>
      </c>
      <c r="H10" s="34">
        <v>14</v>
      </c>
    </row>
    <row r="11" spans="1:8" ht="15.75" x14ac:dyDescent="0.3">
      <c r="A11" s="9">
        <v>8</v>
      </c>
      <c r="B11" s="44" t="s">
        <v>141</v>
      </c>
      <c r="C11" s="12">
        <v>1984</v>
      </c>
      <c r="D11" s="13" t="s">
        <v>9</v>
      </c>
      <c r="E11" s="11" t="s">
        <v>63</v>
      </c>
      <c r="F11" s="10">
        <v>2.7835648148148151E-2</v>
      </c>
      <c r="G11" s="14" t="s">
        <v>59</v>
      </c>
      <c r="H11" s="34">
        <v>13</v>
      </c>
    </row>
    <row r="12" spans="1:8" ht="15.75" x14ac:dyDescent="0.3">
      <c r="A12" s="9">
        <v>9</v>
      </c>
      <c r="B12" s="44" t="s">
        <v>142</v>
      </c>
      <c r="C12" s="12">
        <v>1973</v>
      </c>
      <c r="D12" s="13" t="s">
        <v>9</v>
      </c>
      <c r="E12" s="11" t="s">
        <v>64</v>
      </c>
      <c r="F12" s="10">
        <v>2.8125000000000001E-2</v>
      </c>
      <c r="G12" s="14" t="s">
        <v>59</v>
      </c>
      <c r="H12" s="34">
        <v>12</v>
      </c>
    </row>
    <row r="13" spans="1:8" ht="15.75" x14ac:dyDescent="0.3">
      <c r="A13" s="9">
        <v>10</v>
      </c>
      <c r="B13" s="44" t="s">
        <v>137</v>
      </c>
      <c r="C13" s="12">
        <v>1979</v>
      </c>
      <c r="D13" s="13" t="s">
        <v>9</v>
      </c>
      <c r="E13" s="11" t="s">
        <v>65</v>
      </c>
      <c r="F13" s="10">
        <v>2.8136574074074074E-2</v>
      </c>
      <c r="G13" s="14" t="s">
        <v>59</v>
      </c>
      <c r="H13" s="34">
        <v>11</v>
      </c>
    </row>
    <row r="14" spans="1:8" ht="15.75" x14ac:dyDescent="0.3">
      <c r="A14" s="9">
        <v>11</v>
      </c>
      <c r="B14" s="44" t="s">
        <v>143</v>
      </c>
      <c r="C14" s="12">
        <v>1981</v>
      </c>
      <c r="D14" s="13" t="s">
        <v>9</v>
      </c>
      <c r="E14" s="11" t="s">
        <v>66</v>
      </c>
      <c r="F14" s="10">
        <v>2.8402777777777777E-2</v>
      </c>
      <c r="G14" s="14" t="s">
        <v>59</v>
      </c>
      <c r="H14" s="34">
        <v>10</v>
      </c>
    </row>
    <row r="15" spans="1:8" ht="15.75" x14ac:dyDescent="0.3">
      <c r="A15" s="9">
        <v>12</v>
      </c>
      <c r="B15" s="44" t="s">
        <v>138</v>
      </c>
      <c r="C15" s="12">
        <v>1976</v>
      </c>
      <c r="D15" s="13" t="s">
        <v>9</v>
      </c>
      <c r="E15" s="11" t="s">
        <v>64</v>
      </c>
      <c r="F15" s="10">
        <v>2.8865740740740744E-2</v>
      </c>
      <c r="G15" s="14" t="s">
        <v>59</v>
      </c>
      <c r="H15" s="34">
        <v>9</v>
      </c>
    </row>
    <row r="16" spans="1:8" ht="15.75" x14ac:dyDescent="0.3">
      <c r="A16" s="9">
        <v>13</v>
      </c>
      <c r="B16" s="44" t="s">
        <v>356</v>
      </c>
      <c r="C16" s="12">
        <v>1974</v>
      </c>
      <c r="D16" s="13" t="s">
        <v>9</v>
      </c>
      <c r="E16" s="11" t="s">
        <v>67</v>
      </c>
      <c r="F16" s="10">
        <v>2.9108796296296296E-2</v>
      </c>
      <c r="G16" s="14" t="s">
        <v>59</v>
      </c>
      <c r="H16" s="34">
        <v>8</v>
      </c>
    </row>
    <row r="17" spans="1:8" ht="15.75" x14ac:dyDescent="0.3">
      <c r="A17" s="9">
        <v>14</v>
      </c>
      <c r="B17" s="44" t="s">
        <v>139</v>
      </c>
      <c r="C17" s="12">
        <v>1979</v>
      </c>
      <c r="D17" s="13" t="s">
        <v>9</v>
      </c>
      <c r="E17" s="11" t="s">
        <v>64</v>
      </c>
      <c r="F17" s="10">
        <v>2.9143518518518517E-2</v>
      </c>
      <c r="G17" s="14" t="s">
        <v>59</v>
      </c>
      <c r="H17" s="34">
        <v>7</v>
      </c>
    </row>
    <row r="18" spans="1:8" ht="15.75" x14ac:dyDescent="0.3">
      <c r="A18" s="9">
        <v>15</v>
      </c>
      <c r="B18" s="44" t="s">
        <v>144</v>
      </c>
      <c r="C18" s="12">
        <v>1976</v>
      </c>
      <c r="D18" s="13" t="s">
        <v>9</v>
      </c>
      <c r="E18" s="11" t="s">
        <v>68</v>
      </c>
      <c r="F18" s="10">
        <v>2.9178240740740741E-2</v>
      </c>
      <c r="G18" s="14" t="s">
        <v>59</v>
      </c>
      <c r="H18" s="34">
        <v>6</v>
      </c>
    </row>
    <row r="19" spans="1:8" ht="15.75" x14ac:dyDescent="0.3">
      <c r="A19" s="9">
        <v>16</v>
      </c>
      <c r="B19" s="44" t="s">
        <v>364</v>
      </c>
      <c r="C19" s="12">
        <v>1982</v>
      </c>
      <c r="D19" s="13" t="s">
        <v>9</v>
      </c>
      <c r="E19" s="11" t="s">
        <v>69</v>
      </c>
      <c r="F19" s="10">
        <v>2.9282407407407406E-2</v>
      </c>
      <c r="G19" s="14" t="s">
        <v>59</v>
      </c>
      <c r="H19" s="34">
        <v>5</v>
      </c>
    </row>
    <row r="20" spans="1:8" ht="15.75" x14ac:dyDescent="0.3">
      <c r="A20" s="9">
        <v>17</v>
      </c>
      <c r="B20" s="44" t="s">
        <v>145</v>
      </c>
      <c r="C20" s="12">
        <v>1987</v>
      </c>
      <c r="D20" s="13" t="s">
        <v>9</v>
      </c>
      <c r="E20" s="11" t="s">
        <v>70</v>
      </c>
      <c r="F20" s="10">
        <v>2.9652777777777778E-2</v>
      </c>
      <c r="G20" s="14" t="s">
        <v>59</v>
      </c>
      <c r="H20" s="34">
        <v>4</v>
      </c>
    </row>
    <row r="21" spans="1:8" ht="15.75" x14ac:dyDescent="0.3">
      <c r="A21" s="9">
        <v>18</v>
      </c>
      <c r="B21" s="44" t="s">
        <v>146</v>
      </c>
      <c r="C21" s="12">
        <v>1984</v>
      </c>
      <c r="D21" s="13" t="s">
        <v>9</v>
      </c>
      <c r="E21" s="11" t="s">
        <v>71</v>
      </c>
      <c r="F21" s="10">
        <v>2.9849537037037036E-2</v>
      </c>
      <c r="G21" s="14" t="s">
        <v>59</v>
      </c>
      <c r="H21" s="34">
        <v>3</v>
      </c>
    </row>
    <row r="22" spans="1:8" ht="15.75" x14ac:dyDescent="0.3">
      <c r="A22" s="9">
        <v>19</v>
      </c>
      <c r="B22" s="44" t="s">
        <v>19</v>
      </c>
      <c r="C22" s="12">
        <v>1980</v>
      </c>
      <c r="D22" s="13" t="s">
        <v>9</v>
      </c>
      <c r="E22" s="11" t="s">
        <v>72</v>
      </c>
      <c r="F22" s="10">
        <v>3.0914351851851849E-2</v>
      </c>
      <c r="G22" s="14" t="s">
        <v>59</v>
      </c>
      <c r="H22" s="34">
        <v>2</v>
      </c>
    </row>
    <row r="23" spans="1:8" ht="15.75" x14ac:dyDescent="0.3">
      <c r="A23" s="9">
        <v>20</v>
      </c>
      <c r="B23" s="44" t="s">
        <v>147</v>
      </c>
      <c r="C23" s="12">
        <v>1979</v>
      </c>
      <c r="D23" s="13" t="s">
        <v>9</v>
      </c>
      <c r="E23" s="11" t="s">
        <v>64</v>
      </c>
      <c r="F23" s="10">
        <v>3.4212962962962966E-2</v>
      </c>
      <c r="G23" s="14" t="s">
        <v>59</v>
      </c>
      <c r="H23" s="34">
        <v>1</v>
      </c>
    </row>
    <row r="24" spans="1:8" ht="15.75" x14ac:dyDescent="0.3">
      <c r="A24" s="9">
        <v>21</v>
      </c>
      <c r="B24" s="44" t="s">
        <v>35</v>
      </c>
      <c r="C24" s="12">
        <v>1981</v>
      </c>
      <c r="D24" s="13" t="s">
        <v>9</v>
      </c>
      <c r="E24" s="11" t="s">
        <v>73</v>
      </c>
      <c r="F24" s="10">
        <v>3.6851851851851851E-2</v>
      </c>
      <c r="G24" s="14" t="s">
        <v>59</v>
      </c>
      <c r="H24" s="34">
        <v>0</v>
      </c>
    </row>
    <row r="25" spans="1:8" ht="15.75" x14ac:dyDescent="0.3">
      <c r="A25" s="9">
        <v>22</v>
      </c>
      <c r="B25" s="44" t="s">
        <v>343</v>
      </c>
      <c r="C25" s="12">
        <v>1981</v>
      </c>
      <c r="D25" s="13" t="s">
        <v>9</v>
      </c>
      <c r="E25" s="11" t="s">
        <v>74</v>
      </c>
      <c r="F25" s="10">
        <v>3.9270833333333331E-2</v>
      </c>
      <c r="G25" s="14" t="s">
        <v>59</v>
      </c>
      <c r="H25" s="34">
        <v>0</v>
      </c>
    </row>
    <row r="26" spans="1:8" ht="15.75" x14ac:dyDescent="0.3">
      <c r="A26" s="9"/>
      <c r="B26" s="11"/>
      <c r="C26" s="12"/>
      <c r="D26" s="13"/>
      <c r="E26" s="11"/>
      <c r="F26" s="10"/>
      <c r="G26" s="14"/>
      <c r="H26" s="34"/>
    </row>
    <row r="27" spans="1:8" x14ac:dyDescent="0.25">
      <c r="A27" s="49" t="s">
        <v>52</v>
      </c>
      <c r="B27" s="43" t="s">
        <v>54</v>
      </c>
      <c r="C27" s="43" t="s">
        <v>55</v>
      </c>
      <c r="D27" s="43" t="s">
        <v>56</v>
      </c>
      <c r="E27" s="43" t="s">
        <v>57</v>
      </c>
      <c r="F27" s="43" t="s">
        <v>53</v>
      </c>
      <c r="G27" s="43" t="s">
        <v>58</v>
      </c>
      <c r="H27" s="37"/>
    </row>
    <row r="28" spans="1:8" x14ac:dyDescent="0.25">
      <c r="A28" s="50" t="s">
        <v>75</v>
      </c>
      <c r="B28" s="51" t="s">
        <v>114</v>
      </c>
      <c r="C28" s="52">
        <v>1965</v>
      </c>
      <c r="D28" s="53" t="s">
        <v>13</v>
      </c>
      <c r="E28" s="54" t="s">
        <v>76</v>
      </c>
      <c r="F28" s="55">
        <v>2.5312500000000002E-2</v>
      </c>
      <c r="G28" s="53" t="s">
        <v>59</v>
      </c>
    </row>
    <row r="29" spans="1:8" x14ac:dyDescent="0.25">
      <c r="A29" s="20" t="s">
        <v>77</v>
      </c>
      <c r="B29" s="51" t="s">
        <v>12</v>
      </c>
      <c r="C29" s="24">
        <v>1971</v>
      </c>
      <c r="D29" s="21" t="s">
        <v>13</v>
      </c>
      <c r="E29" s="25" t="s">
        <v>61</v>
      </c>
      <c r="F29" s="22">
        <v>2.568287037037037E-2</v>
      </c>
      <c r="G29" s="21" t="s">
        <v>59</v>
      </c>
    </row>
    <row r="30" spans="1:8" x14ac:dyDescent="0.25">
      <c r="A30" s="20" t="s">
        <v>78</v>
      </c>
      <c r="B30" s="51" t="s">
        <v>121</v>
      </c>
      <c r="C30" s="24">
        <v>1965</v>
      </c>
      <c r="D30" s="21" t="s">
        <v>13</v>
      </c>
      <c r="E30" s="25" t="s">
        <v>79</v>
      </c>
      <c r="F30" s="22">
        <v>2.6585648148148146E-2</v>
      </c>
      <c r="G30" s="21" t="s">
        <v>59</v>
      </c>
    </row>
    <row r="31" spans="1:8" x14ac:dyDescent="0.25">
      <c r="A31" s="20" t="s">
        <v>80</v>
      </c>
      <c r="B31" s="51" t="s">
        <v>15</v>
      </c>
      <c r="C31" s="24">
        <v>1971</v>
      </c>
      <c r="D31" s="21" t="s">
        <v>13</v>
      </c>
      <c r="E31" s="25" t="s">
        <v>10</v>
      </c>
      <c r="F31" s="22">
        <v>2.6678240740740738E-2</v>
      </c>
      <c r="G31" s="21" t="s">
        <v>59</v>
      </c>
    </row>
    <row r="32" spans="1:8" x14ac:dyDescent="0.25">
      <c r="A32" s="20" t="s">
        <v>81</v>
      </c>
      <c r="B32" s="51" t="s">
        <v>171</v>
      </c>
      <c r="C32" s="24">
        <v>1965</v>
      </c>
      <c r="D32" s="21" t="s">
        <v>13</v>
      </c>
      <c r="E32" s="25" t="s">
        <v>82</v>
      </c>
      <c r="F32" s="22">
        <v>2.6898148148148147E-2</v>
      </c>
      <c r="G32" s="21" t="s">
        <v>59</v>
      </c>
    </row>
    <row r="33" spans="1:8" x14ac:dyDescent="0.25">
      <c r="A33" s="20" t="s">
        <v>83</v>
      </c>
      <c r="B33" s="51" t="s">
        <v>122</v>
      </c>
      <c r="C33" s="24">
        <v>1963</v>
      </c>
      <c r="D33" s="21" t="s">
        <v>13</v>
      </c>
      <c r="E33" s="25" t="s">
        <v>68</v>
      </c>
      <c r="F33" s="22">
        <v>2.7129629629629632E-2</v>
      </c>
      <c r="G33" s="21" t="s">
        <v>59</v>
      </c>
    </row>
    <row r="34" spans="1:8" x14ac:dyDescent="0.25">
      <c r="A34" s="20" t="s">
        <v>84</v>
      </c>
      <c r="B34" s="51" t="s">
        <v>363</v>
      </c>
      <c r="C34" s="24">
        <v>1964</v>
      </c>
      <c r="D34" s="21" t="s">
        <v>13</v>
      </c>
      <c r="E34" s="25" t="s">
        <v>60</v>
      </c>
      <c r="F34" s="22">
        <v>2.883101851851852E-2</v>
      </c>
      <c r="G34" s="21" t="s">
        <v>59</v>
      </c>
    </row>
    <row r="35" spans="1:8" x14ac:dyDescent="0.25">
      <c r="A35" s="20" t="s">
        <v>85</v>
      </c>
      <c r="B35" s="51" t="s">
        <v>124</v>
      </c>
      <c r="C35" s="24">
        <v>1965</v>
      </c>
      <c r="D35" s="21" t="s">
        <v>13</v>
      </c>
      <c r="E35" s="25" t="s">
        <v>86</v>
      </c>
      <c r="F35" s="22">
        <v>2.9201388888888888E-2</v>
      </c>
      <c r="G35" s="21" t="s">
        <v>59</v>
      </c>
    </row>
    <row r="36" spans="1:8" x14ac:dyDescent="0.25">
      <c r="A36" s="20" t="s">
        <v>87</v>
      </c>
      <c r="B36" s="51" t="s">
        <v>172</v>
      </c>
      <c r="C36" s="24">
        <v>1967</v>
      </c>
      <c r="D36" s="21" t="s">
        <v>13</v>
      </c>
      <c r="E36" s="25" t="s">
        <v>88</v>
      </c>
      <c r="F36" s="22">
        <v>2.9444444444444443E-2</v>
      </c>
      <c r="G36" s="21" t="s">
        <v>59</v>
      </c>
    </row>
    <row r="37" spans="1:8" x14ac:dyDescent="0.25">
      <c r="A37" s="20" t="s">
        <v>89</v>
      </c>
      <c r="B37" s="51" t="s">
        <v>173</v>
      </c>
      <c r="C37" s="24">
        <v>1966</v>
      </c>
      <c r="D37" s="21" t="s">
        <v>13</v>
      </c>
      <c r="E37" s="25" t="s">
        <v>64</v>
      </c>
      <c r="F37" s="22">
        <v>3.0231481481481481E-2</v>
      </c>
      <c r="G37" s="21" t="s">
        <v>59</v>
      </c>
    </row>
    <row r="38" spans="1:8" x14ac:dyDescent="0.25">
      <c r="A38" s="20" t="s">
        <v>90</v>
      </c>
      <c r="B38" s="51" t="s">
        <v>174</v>
      </c>
      <c r="C38" s="24">
        <v>1963</v>
      </c>
      <c r="D38" s="21" t="s">
        <v>13</v>
      </c>
      <c r="E38" s="25" t="s">
        <v>65</v>
      </c>
      <c r="F38" s="22">
        <v>3.037037037037037E-2</v>
      </c>
      <c r="G38" s="21" t="s">
        <v>59</v>
      </c>
    </row>
    <row r="39" spans="1:8" x14ac:dyDescent="0.25">
      <c r="A39" s="20" t="s">
        <v>91</v>
      </c>
      <c r="B39" s="51" t="s">
        <v>21</v>
      </c>
      <c r="C39" s="24">
        <v>1970</v>
      </c>
      <c r="D39" s="21" t="s">
        <v>13</v>
      </c>
      <c r="E39" s="25" t="s">
        <v>92</v>
      </c>
      <c r="F39" s="22">
        <v>3.0451388888888889E-2</v>
      </c>
      <c r="G39" s="21" t="s">
        <v>59</v>
      </c>
    </row>
    <row r="40" spans="1:8" x14ac:dyDescent="0.25">
      <c r="A40" s="20">
        <v>13</v>
      </c>
      <c r="B40" s="51" t="s">
        <v>175</v>
      </c>
      <c r="C40" s="24">
        <v>1967</v>
      </c>
      <c r="D40" s="21" t="s">
        <v>13</v>
      </c>
      <c r="E40" s="25" t="s">
        <v>93</v>
      </c>
      <c r="F40" s="22">
        <v>3.155092592592592E-2</v>
      </c>
      <c r="G40" s="21" t="s">
        <v>59</v>
      </c>
    </row>
    <row r="41" spans="1:8" x14ac:dyDescent="0.25">
      <c r="A41" s="20">
        <v>14</v>
      </c>
      <c r="B41" s="51" t="s">
        <v>178</v>
      </c>
      <c r="C41" s="24">
        <v>1971</v>
      </c>
      <c r="D41" s="21" t="s">
        <v>13</v>
      </c>
      <c r="E41" s="25" t="s">
        <v>94</v>
      </c>
      <c r="F41" s="22">
        <v>3.1759259259259258E-2</v>
      </c>
      <c r="G41" s="21" t="s">
        <v>59</v>
      </c>
    </row>
    <row r="42" spans="1:8" x14ac:dyDescent="0.25">
      <c r="A42" s="20">
        <v>15</v>
      </c>
      <c r="B42" s="51" t="s">
        <v>127</v>
      </c>
      <c r="C42" s="24">
        <v>1965</v>
      </c>
      <c r="D42" s="21" t="s">
        <v>13</v>
      </c>
      <c r="E42" s="25" t="s">
        <v>74</v>
      </c>
      <c r="F42" s="22">
        <v>3.3020833333333333E-2</v>
      </c>
      <c r="G42" s="21" t="s">
        <v>59</v>
      </c>
    </row>
    <row r="43" spans="1:8" x14ac:dyDescent="0.25">
      <c r="A43" s="20">
        <v>16</v>
      </c>
      <c r="B43" s="51" t="s">
        <v>180</v>
      </c>
      <c r="C43" s="24">
        <v>1966</v>
      </c>
      <c r="D43" s="21" t="s">
        <v>13</v>
      </c>
      <c r="E43" s="25" t="s">
        <v>74</v>
      </c>
      <c r="F43" s="22">
        <v>3.3715277777777775E-2</v>
      </c>
      <c r="G43" s="21" t="s">
        <v>59</v>
      </c>
    </row>
    <row r="44" spans="1:8" s="15" customFormat="1" x14ac:dyDescent="0.25">
      <c r="A44" s="16"/>
      <c r="B44" s="18"/>
      <c r="C44" s="19"/>
      <c r="D44" s="8"/>
      <c r="E44" s="7"/>
      <c r="G44" s="8"/>
    </row>
    <row r="45" spans="1:8" x14ac:dyDescent="0.25">
      <c r="A45" s="49" t="s">
        <v>52</v>
      </c>
      <c r="B45" s="43" t="s">
        <v>54</v>
      </c>
      <c r="C45" s="43" t="s">
        <v>55</v>
      </c>
      <c r="D45" s="43" t="s">
        <v>56</v>
      </c>
      <c r="E45" s="43" t="s">
        <v>57</v>
      </c>
      <c r="F45" s="43" t="s">
        <v>53</v>
      </c>
      <c r="G45" s="43" t="s">
        <v>58</v>
      </c>
      <c r="H45" s="37"/>
    </row>
    <row r="46" spans="1:8" ht="15.75" x14ac:dyDescent="0.3">
      <c r="A46" s="20">
        <v>1</v>
      </c>
      <c r="B46" s="27" t="s">
        <v>17</v>
      </c>
      <c r="C46" s="28">
        <v>1960</v>
      </c>
      <c r="D46" s="13" t="s">
        <v>18</v>
      </c>
      <c r="E46" s="27" t="s">
        <v>10</v>
      </c>
      <c r="F46" s="10">
        <v>2.6400462962962962E-2</v>
      </c>
      <c r="G46" s="14" t="s">
        <v>59</v>
      </c>
    </row>
    <row r="47" spans="1:8" ht="15.75" x14ac:dyDescent="0.3">
      <c r="A47" s="20">
        <v>2</v>
      </c>
      <c r="B47" s="27" t="s">
        <v>170</v>
      </c>
      <c r="C47" s="12">
        <v>1960</v>
      </c>
      <c r="D47" s="13" t="s">
        <v>18</v>
      </c>
      <c r="E47" s="11" t="s">
        <v>95</v>
      </c>
      <c r="F47" s="10">
        <v>2.6446759259259264E-2</v>
      </c>
      <c r="G47" s="14" t="s">
        <v>59</v>
      </c>
    </row>
    <row r="48" spans="1:8" ht="15.75" x14ac:dyDescent="0.3">
      <c r="A48" s="20">
        <v>3</v>
      </c>
      <c r="B48" s="27" t="s">
        <v>117</v>
      </c>
      <c r="C48" s="12">
        <v>1959</v>
      </c>
      <c r="D48" s="13" t="s">
        <v>18</v>
      </c>
      <c r="E48" s="11" t="s">
        <v>74</v>
      </c>
      <c r="F48" s="10">
        <v>2.6736111111111113E-2</v>
      </c>
      <c r="G48" s="14" t="s">
        <v>59</v>
      </c>
    </row>
    <row r="49" spans="1:8" ht="15.75" x14ac:dyDescent="0.3">
      <c r="A49" s="20">
        <v>4</v>
      </c>
      <c r="B49" s="27" t="s">
        <v>113</v>
      </c>
      <c r="C49" s="12">
        <v>1957</v>
      </c>
      <c r="D49" s="13" t="s">
        <v>18</v>
      </c>
      <c r="E49" s="11" t="s">
        <v>96</v>
      </c>
      <c r="F49" s="10">
        <v>2.9594907407407407E-2</v>
      </c>
      <c r="G49" s="14" t="s">
        <v>59</v>
      </c>
    </row>
    <row r="50" spans="1:8" ht="15.75" x14ac:dyDescent="0.3">
      <c r="A50" s="20">
        <v>5</v>
      </c>
      <c r="B50" s="27" t="s">
        <v>367</v>
      </c>
      <c r="C50" s="12">
        <v>1961</v>
      </c>
      <c r="D50" s="13" t="s">
        <v>18</v>
      </c>
      <c r="E50" s="11" t="s">
        <v>97</v>
      </c>
      <c r="F50" s="10">
        <v>2.9687500000000002E-2</v>
      </c>
      <c r="G50" s="14" t="s">
        <v>59</v>
      </c>
    </row>
    <row r="51" spans="1:8" ht="15.75" x14ac:dyDescent="0.3">
      <c r="A51" s="20">
        <v>6</v>
      </c>
      <c r="B51" s="27" t="s">
        <v>182</v>
      </c>
      <c r="C51" s="12">
        <v>1962</v>
      </c>
      <c r="D51" s="13" t="s">
        <v>18</v>
      </c>
      <c r="E51" s="11" t="s">
        <v>74</v>
      </c>
      <c r="F51" s="10">
        <v>3.0729166666666669E-2</v>
      </c>
      <c r="G51" s="14" t="s">
        <v>59</v>
      </c>
    </row>
    <row r="52" spans="1:8" ht="15.75" x14ac:dyDescent="0.3">
      <c r="A52" s="20">
        <v>7</v>
      </c>
      <c r="B52" s="27" t="s">
        <v>125</v>
      </c>
      <c r="C52" s="12">
        <v>1957</v>
      </c>
      <c r="D52" s="13" t="s">
        <v>18</v>
      </c>
      <c r="E52" s="11" t="s">
        <v>98</v>
      </c>
      <c r="F52" s="10">
        <v>3.260416666666667E-2</v>
      </c>
      <c r="G52" s="14" t="s">
        <v>59</v>
      </c>
    </row>
    <row r="53" spans="1:8" ht="15.75" x14ac:dyDescent="0.3">
      <c r="A53" s="20">
        <v>8</v>
      </c>
      <c r="B53" s="27" t="s">
        <v>177</v>
      </c>
      <c r="C53" s="12">
        <v>1962</v>
      </c>
      <c r="D53" s="13" t="s">
        <v>18</v>
      </c>
      <c r="E53" s="11" t="s">
        <v>99</v>
      </c>
      <c r="F53" s="10">
        <v>3.3009259259259259E-2</v>
      </c>
      <c r="G53" s="14" t="s">
        <v>59</v>
      </c>
    </row>
    <row r="54" spans="1:8" ht="15.75" x14ac:dyDescent="0.3">
      <c r="A54" s="20">
        <v>9</v>
      </c>
      <c r="B54" s="27" t="s">
        <v>176</v>
      </c>
      <c r="C54" s="12">
        <v>1955</v>
      </c>
      <c r="D54" s="13" t="s">
        <v>18</v>
      </c>
      <c r="E54" s="11" t="s">
        <v>100</v>
      </c>
      <c r="F54" s="10">
        <v>3.4131944444444444E-2</v>
      </c>
      <c r="G54" s="14" t="s">
        <v>59</v>
      </c>
    </row>
    <row r="55" spans="1:8" ht="15.75" x14ac:dyDescent="0.3">
      <c r="A55" s="20">
        <v>10</v>
      </c>
      <c r="B55" s="27" t="s">
        <v>179</v>
      </c>
      <c r="C55" s="12">
        <v>1961</v>
      </c>
      <c r="D55" s="13" t="s">
        <v>18</v>
      </c>
      <c r="E55" s="11" t="s">
        <v>74</v>
      </c>
      <c r="F55" s="10">
        <v>3.4780092592592592E-2</v>
      </c>
      <c r="G55" s="14" t="s">
        <v>59</v>
      </c>
    </row>
    <row r="56" spans="1:8" ht="15.75" x14ac:dyDescent="0.3">
      <c r="A56" s="20">
        <v>11</v>
      </c>
      <c r="B56" s="27" t="s">
        <v>181</v>
      </c>
      <c r="C56" s="12">
        <v>1953</v>
      </c>
      <c r="D56" s="13" t="s">
        <v>18</v>
      </c>
      <c r="E56" s="11" t="s">
        <v>101</v>
      </c>
      <c r="F56" s="10">
        <v>3.8113425925925926E-2</v>
      </c>
      <c r="G56" s="14" t="s">
        <v>59</v>
      </c>
    </row>
    <row r="57" spans="1:8" s="15" customFormat="1" x14ac:dyDescent="0.25">
      <c r="A57" s="16"/>
      <c r="B57" s="18"/>
      <c r="C57" s="19"/>
      <c r="D57" s="8"/>
      <c r="E57" s="7"/>
      <c r="F57" s="26"/>
      <c r="G57" s="8"/>
    </row>
    <row r="58" spans="1:8" x14ac:dyDescent="0.25">
      <c r="A58" s="49" t="s">
        <v>52</v>
      </c>
      <c r="B58" s="43" t="s">
        <v>54</v>
      </c>
      <c r="C58" s="43" t="s">
        <v>55</v>
      </c>
      <c r="D58" s="43" t="s">
        <v>56</v>
      </c>
      <c r="E58" s="43" t="s">
        <v>57</v>
      </c>
      <c r="F58" s="43" t="s">
        <v>53</v>
      </c>
      <c r="G58" s="43" t="s">
        <v>58</v>
      </c>
      <c r="H58" s="49"/>
    </row>
    <row r="59" spans="1:8" x14ac:dyDescent="0.25">
      <c r="A59" s="20">
        <v>1</v>
      </c>
      <c r="B59" s="23" t="s">
        <v>116</v>
      </c>
      <c r="C59" s="24">
        <v>1949</v>
      </c>
      <c r="D59" s="21" t="s">
        <v>26</v>
      </c>
      <c r="E59" s="25" t="s">
        <v>102</v>
      </c>
      <c r="F59" s="22">
        <v>2.90162037037037E-2</v>
      </c>
      <c r="G59" s="21" t="s">
        <v>59</v>
      </c>
    </row>
    <row r="60" spans="1:8" x14ac:dyDescent="0.25">
      <c r="A60" s="20">
        <v>2</v>
      </c>
      <c r="B60" s="23" t="s">
        <v>30</v>
      </c>
      <c r="C60" s="24">
        <v>1950</v>
      </c>
      <c r="D60" s="21" t="s">
        <v>26</v>
      </c>
      <c r="E60" s="25" t="s">
        <v>103</v>
      </c>
      <c r="F60" s="22">
        <v>2.9074074074074075E-2</v>
      </c>
      <c r="G60" s="21" t="s">
        <v>59</v>
      </c>
    </row>
    <row r="61" spans="1:8" x14ac:dyDescent="0.25">
      <c r="A61" s="20">
        <v>3</v>
      </c>
      <c r="B61" s="23" t="s">
        <v>29</v>
      </c>
      <c r="C61" s="24">
        <v>1951</v>
      </c>
      <c r="D61" s="21" t="s">
        <v>26</v>
      </c>
      <c r="E61" s="25" t="s">
        <v>10</v>
      </c>
      <c r="F61" s="22">
        <v>2.9803240740740741E-2</v>
      </c>
      <c r="G61" s="21" t="s">
        <v>59</v>
      </c>
    </row>
    <row r="62" spans="1:8" x14ac:dyDescent="0.25">
      <c r="A62" s="20">
        <v>4</v>
      </c>
      <c r="B62" s="23" t="s">
        <v>25</v>
      </c>
      <c r="C62" s="24">
        <v>1952</v>
      </c>
      <c r="D62" s="21" t="s">
        <v>26</v>
      </c>
      <c r="E62" s="25" t="s">
        <v>10</v>
      </c>
      <c r="F62" s="22">
        <v>3.0462962962962966E-2</v>
      </c>
      <c r="G62" s="21" t="s">
        <v>59</v>
      </c>
    </row>
    <row r="63" spans="1:8" x14ac:dyDescent="0.25">
      <c r="A63" s="20">
        <v>5</v>
      </c>
      <c r="B63" s="23" t="s">
        <v>118</v>
      </c>
      <c r="C63" s="24">
        <v>1945</v>
      </c>
      <c r="D63" s="21" t="s">
        <v>26</v>
      </c>
      <c r="E63" s="25" t="s">
        <v>60</v>
      </c>
      <c r="F63" s="22">
        <v>3.1597222222222221E-2</v>
      </c>
      <c r="G63" s="21" t="s">
        <v>59</v>
      </c>
    </row>
    <row r="64" spans="1:8" x14ac:dyDescent="0.25">
      <c r="A64" s="20">
        <v>6</v>
      </c>
      <c r="B64" s="23" t="s">
        <v>39</v>
      </c>
      <c r="C64" s="24">
        <v>1945</v>
      </c>
      <c r="D64" s="21" t="s">
        <v>26</v>
      </c>
      <c r="E64" s="25" t="s">
        <v>10</v>
      </c>
      <c r="F64" s="22">
        <v>3.6111111111111115E-2</v>
      </c>
      <c r="G64" s="21" t="s">
        <v>59</v>
      </c>
    </row>
    <row r="65" spans="1:8" x14ac:dyDescent="0.25">
      <c r="A65" s="20">
        <v>7</v>
      </c>
      <c r="B65" s="23" t="s">
        <v>126</v>
      </c>
      <c r="C65" s="24">
        <v>1947</v>
      </c>
      <c r="D65" s="21" t="s">
        <v>26</v>
      </c>
      <c r="E65" s="25" t="s">
        <v>100</v>
      </c>
      <c r="F65" s="22">
        <v>3.6134259259259262E-2</v>
      </c>
      <c r="G65" s="21" t="s">
        <v>59</v>
      </c>
    </row>
    <row r="66" spans="1:8" x14ac:dyDescent="0.25">
      <c r="A66" s="20">
        <v>8</v>
      </c>
      <c r="B66" s="23" t="s">
        <v>129</v>
      </c>
      <c r="C66" s="24">
        <v>1949</v>
      </c>
      <c r="D66" s="21" t="s">
        <v>26</v>
      </c>
      <c r="E66" s="25" t="s">
        <v>60</v>
      </c>
      <c r="F66" s="22">
        <v>4.2997685185185187E-2</v>
      </c>
      <c r="G66" s="21" t="s">
        <v>59</v>
      </c>
    </row>
    <row r="67" spans="1:8" s="15" customFormat="1" x14ac:dyDescent="0.25">
      <c r="A67" s="16"/>
      <c r="B67" s="18"/>
      <c r="C67" s="19"/>
      <c r="D67" s="8"/>
      <c r="E67" s="7"/>
      <c r="F67" s="26"/>
      <c r="G67" s="8"/>
    </row>
    <row r="68" spans="1:8" x14ac:dyDescent="0.25">
      <c r="A68" s="49" t="s">
        <v>52</v>
      </c>
      <c r="B68" s="43" t="s">
        <v>54</v>
      </c>
      <c r="C68" s="43" t="s">
        <v>55</v>
      </c>
      <c r="D68" s="43" t="s">
        <v>56</v>
      </c>
      <c r="E68" s="43" t="s">
        <v>57</v>
      </c>
      <c r="F68" s="43" t="s">
        <v>53</v>
      </c>
      <c r="G68" s="43" t="s">
        <v>58</v>
      </c>
      <c r="H68" s="49"/>
    </row>
    <row r="69" spans="1:8" x14ac:dyDescent="0.25">
      <c r="A69" s="20">
        <v>1</v>
      </c>
      <c r="B69" s="23" t="s">
        <v>119</v>
      </c>
      <c r="C69" s="24">
        <v>1941</v>
      </c>
      <c r="D69" s="21" t="s">
        <v>28</v>
      </c>
      <c r="E69" s="25" t="s">
        <v>104</v>
      </c>
      <c r="F69" s="22">
        <v>3.3483796296296296E-2</v>
      </c>
      <c r="G69" s="21" t="s">
        <v>59</v>
      </c>
    </row>
    <row r="70" spans="1:8" x14ac:dyDescent="0.25">
      <c r="A70" s="20">
        <v>2</v>
      </c>
      <c r="B70" s="23" t="s">
        <v>123</v>
      </c>
      <c r="C70" s="24">
        <v>1938</v>
      </c>
      <c r="D70" s="21" t="s">
        <v>28</v>
      </c>
      <c r="E70" s="25" t="s">
        <v>62</v>
      </c>
      <c r="F70" s="22">
        <v>3.5115740740740746E-2</v>
      </c>
      <c r="G70" s="21" t="s">
        <v>59</v>
      </c>
    </row>
    <row r="71" spans="1:8" x14ac:dyDescent="0.25">
      <c r="A71" s="20">
        <v>3</v>
      </c>
      <c r="B71" s="23" t="s">
        <v>360</v>
      </c>
      <c r="C71" s="24">
        <v>1941</v>
      </c>
      <c r="D71" s="21" t="s">
        <v>28</v>
      </c>
      <c r="E71" s="25" t="s">
        <v>105</v>
      </c>
      <c r="F71" s="22">
        <v>3.5486111111111114E-2</v>
      </c>
      <c r="G71" s="21" t="s">
        <v>59</v>
      </c>
    </row>
    <row r="72" spans="1:8" x14ac:dyDescent="0.25">
      <c r="A72" s="20">
        <v>4</v>
      </c>
      <c r="B72" s="23" t="s">
        <v>368</v>
      </c>
      <c r="C72" s="24">
        <v>1935</v>
      </c>
      <c r="D72" s="21" t="s">
        <v>28</v>
      </c>
      <c r="E72" s="25" t="s">
        <v>106</v>
      </c>
      <c r="F72" s="29">
        <v>4.7766203703703707E-2</v>
      </c>
      <c r="G72" s="21" t="s">
        <v>59</v>
      </c>
    </row>
    <row r="73" spans="1:8" s="15" customFormat="1" x14ac:dyDescent="0.25">
      <c r="A73" s="16"/>
      <c r="B73" s="18"/>
      <c r="C73" s="19"/>
      <c r="D73" s="8"/>
      <c r="E73" s="7"/>
      <c r="F73" s="17"/>
      <c r="G73" s="8"/>
    </row>
    <row r="74" spans="1:8" x14ac:dyDescent="0.25">
      <c r="A74" s="49" t="s">
        <v>52</v>
      </c>
      <c r="B74" s="43" t="s">
        <v>54</v>
      </c>
      <c r="C74" s="43" t="s">
        <v>55</v>
      </c>
      <c r="D74" s="43" t="s">
        <v>56</v>
      </c>
      <c r="E74" s="43" t="s">
        <v>57</v>
      </c>
      <c r="F74" s="43" t="s">
        <v>53</v>
      </c>
      <c r="G74" s="43" t="s">
        <v>58</v>
      </c>
      <c r="H74" s="49" t="s">
        <v>130</v>
      </c>
    </row>
    <row r="75" spans="1:8" x14ac:dyDescent="0.25">
      <c r="A75" s="20">
        <v>1</v>
      </c>
      <c r="B75" s="23" t="s">
        <v>149</v>
      </c>
      <c r="C75" s="24">
        <v>1988</v>
      </c>
      <c r="D75" s="21" t="s">
        <v>107</v>
      </c>
      <c r="E75" s="25" t="s">
        <v>79</v>
      </c>
      <c r="F75" s="22">
        <v>2.9131944444444446E-2</v>
      </c>
      <c r="G75" s="21" t="s">
        <v>108</v>
      </c>
      <c r="H75" s="34">
        <v>25</v>
      </c>
    </row>
    <row r="76" spans="1:8" x14ac:dyDescent="0.25">
      <c r="A76" s="20">
        <v>2</v>
      </c>
      <c r="B76" s="23" t="s">
        <v>150</v>
      </c>
      <c r="C76" s="24">
        <v>1985</v>
      </c>
      <c r="D76" s="21" t="s">
        <v>107</v>
      </c>
      <c r="E76" s="25" t="s">
        <v>60</v>
      </c>
      <c r="F76" s="22">
        <v>3.1273148148148147E-2</v>
      </c>
      <c r="G76" s="21" t="s">
        <v>108</v>
      </c>
      <c r="H76" s="34">
        <v>20</v>
      </c>
    </row>
    <row r="77" spans="1:8" x14ac:dyDescent="0.25">
      <c r="A77" s="20">
        <v>3</v>
      </c>
      <c r="B77" s="23" t="s">
        <v>151</v>
      </c>
      <c r="C77" s="24">
        <v>1969</v>
      </c>
      <c r="D77" s="21" t="s">
        <v>110</v>
      </c>
      <c r="E77" s="25" t="s">
        <v>111</v>
      </c>
      <c r="F77" s="22">
        <v>3.3090277777777781E-2</v>
      </c>
      <c r="G77" s="21" t="s">
        <v>108</v>
      </c>
      <c r="H77" s="34">
        <v>18</v>
      </c>
    </row>
    <row r="78" spans="1:8" x14ac:dyDescent="0.25">
      <c r="A78" s="20">
        <v>4</v>
      </c>
      <c r="B78" s="23" t="s">
        <v>33</v>
      </c>
      <c r="C78" s="24">
        <v>1989</v>
      </c>
      <c r="D78" s="21" t="s">
        <v>107</v>
      </c>
      <c r="E78" s="25" t="s">
        <v>10</v>
      </c>
      <c r="F78" s="22">
        <v>3.4143518518518517E-2</v>
      </c>
      <c r="G78" s="21" t="s">
        <v>108</v>
      </c>
      <c r="H78" s="34">
        <v>17</v>
      </c>
    </row>
    <row r="79" spans="1:8" x14ac:dyDescent="0.25">
      <c r="A79" s="20">
        <v>5</v>
      </c>
      <c r="B79" s="23" t="s">
        <v>197</v>
      </c>
      <c r="C79" s="24">
        <v>1968</v>
      </c>
      <c r="D79" s="21" t="s">
        <v>110</v>
      </c>
      <c r="E79" s="25" t="s">
        <v>74</v>
      </c>
      <c r="F79" s="22">
        <v>3.4756944444444444E-2</v>
      </c>
      <c r="G79" s="21" t="s">
        <v>108</v>
      </c>
      <c r="H79" s="34">
        <v>16</v>
      </c>
    </row>
    <row r="80" spans="1:8" x14ac:dyDescent="0.25">
      <c r="A80" s="20">
        <v>6</v>
      </c>
      <c r="B80" s="23" t="s">
        <v>198</v>
      </c>
      <c r="C80" s="24">
        <v>1987</v>
      </c>
      <c r="D80" s="21" t="s">
        <v>107</v>
      </c>
      <c r="E80" s="25" t="s">
        <v>34</v>
      </c>
      <c r="F80" s="22">
        <v>3.4884259259259261E-2</v>
      </c>
      <c r="G80" s="21" t="s">
        <v>108</v>
      </c>
      <c r="H80" s="34">
        <v>15</v>
      </c>
    </row>
    <row r="81" spans="1:8" x14ac:dyDescent="0.25">
      <c r="A81" s="20">
        <v>7</v>
      </c>
      <c r="B81" s="23" t="s">
        <v>152</v>
      </c>
      <c r="C81" s="24">
        <v>1966</v>
      </c>
      <c r="D81" s="21" t="s">
        <v>110</v>
      </c>
      <c r="E81" s="25" t="s">
        <v>100</v>
      </c>
      <c r="F81" s="22">
        <v>3.5462962962962967E-2</v>
      </c>
      <c r="G81" s="21" t="s">
        <v>108</v>
      </c>
      <c r="H81" s="34">
        <v>14</v>
      </c>
    </row>
    <row r="82" spans="1:8" x14ac:dyDescent="0.25">
      <c r="A82" s="20">
        <v>8</v>
      </c>
      <c r="B82" s="23" t="s">
        <v>199</v>
      </c>
      <c r="C82" s="24">
        <v>1962</v>
      </c>
      <c r="D82" s="21" t="s">
        <v>110</v>
      </c>
      <c r="E82" s="25" t="s">
        <v>74</v>
      </c>
      <c r="F82" s="22">
        <v>3.6030092592592593E-2</v>
      </c>
      <c r="G82" s="21" t="s">
        <v>108</v>
      </c>
      <c r="H82" s="34">
        <v>13</v>
      </c>
    </row>
    <row r="83" spans="1:8" x14ac:dyDescent="0.25">
      <c r="A83" s="20">
        <v>9</v>
      </c>
      <c r="B83" s="23" t="s">
        <v>200</v>
      </c>
      <c r="C83" s="24">
        <v>1987</v>
      </c>
      <c r="D83" s="21" t="s">
        <v>107</v>
      </c>
      <c r="E83" s="25" t="s">
        <v>109</v>
      </c>
      <c r="F83" s="22">
        <v>3.6886574074074079E-2</v>
      </c>
      <c r="G83" s="21" t="s">
        <v>108</v>
      </c>
      <c r="H83" s="34">
        <v>12</v>
      </c>
    </row>
    <row r="84" spans="1:8" x14ac:dyDescent="0.25">
      <c r="A84" s="20">
        <v>10</v>
      </c>
      <c r="B84" s="23" t="s">
        <v>153</v>
      </c>
      <c r="C84" s="24">
        <v>1963</v>
      </c>
      <c r="D84" s="21" t="s">
        <v>110</v>
      </c>
      <c r="E84" s="25" t="s">
        <v>112</v>
      </c>
      <c r="F84" s="22">
        <v>3.7592592592592594E-2</v>
      </c>
      <c r="G84" s="21" t="s">
        <v>108</v>
      </c>
      <c r="H84" s="34">
        <v>11</v>
      </c>
    </row>
    <row r="85" spans="1:8" x14ac:dyDescent="0.25">
      <c r="A85" s="20">
        <v>11</v>
      </c>
      <c r="B85" s="23" t="s">
        <v>477</v>
      </c>
      <c r="C85" s="24">
        <v>1988</v>
      </c>
      <c r="D85" s="21" t="s">
        <v>107</v>
      </c>
      <c r="E85" s="25" t="s">
        <v>68</v>
      </c>
      <c r="F85" s="22">
        <v>3.8217592592592588E-2</v>
      </c>
      <c r="G85" s="21" t="s">
        <v>108</v>
      </c>
      <c r="H85" s="34">
        <v>10</v>
      </c>
    </row>
    <row r="87" spans="1:8" ht="31.5" customHeight="1" x14ac:dyDescent="0.3">
      <c r="A87" s="38"/>
      <c r="B87" s="42" t="s">
        <v>50</v>
      </c>
      <c r="C87" s="40"/>
      <c r="D87" s="39"/>
      <c r="E87" s="39"/>
      <c r="F87" s="39"/>
      <c r="G87" s="41" t="s">
        <v>131</v>
      </c>
      <c r="H87" s="39" t="s">
        <v>130</v>
      </c>
    </row>
    <row r="88" spans="1:8" x14ac:dyDescent="0.25">
      <c r="A88" s="33">
        <v>1</v>
      </c>
      <c r="B88" s="34" t="s">
        <v>114</v>
      </c>
      <c r="C88" s="34" t="s">
        <v>115</v>
      </c>
      <c r="D88" s="34"/>
      <c r="E88" s="34" t="s">
        <v>76</v>
      </c>
      <c r="F88" s="22">
        <v>2.5312500000000002E-2</v>
      </c>
      <c r="G88" s="33">
        <v>792</v>
      </c>
      <c r="H88" s="35">
        <v>25</v>
      </c>
    </row>
    <row r="89" spans="1:8" x14ac:dyDescent="0.25">
      <c r="A89" s="33">
        <v>2</v>
      </c>
      <c r="B89" s="34" t="s">
        <v>17</v>
      </c>
      <c r="C89" s="34" t="s">
        <v>46</v>
      </c>
      <c r="D89" s="34"/>
      <c r="E89" s="34" t="s">
        <v>10</v>
      </c>
      <c r="F89" s="22">
        <v>2.6400462962962962E-2</v>
      </c>
      <c r="G89" s="33">
        <v>790</v>
      </c>
      <c r="H89" s="35">
        <v>20</v>
      </c>
    </row>
    <row r="90" spans="1:8" x14ac:dyDescent="0.25">
      <c r="A90" s="33">
        <v>3</v>
      </c>
      <c r="B90" s="34" t="s">
        <v>170</v>
      </c>
      <c r="C90" s="34" t="s">
        <v>46</v>
      </c>
      <c r="D90" s="34"/>
      <c r="E90" s="34" t="s">
        <v>95</v>
      </c>
      <c r="F90" s="22">
        <v>2.6446759259259264E-2</v>
      </c>
      <c r="G90" s="33">
        <v>788</v>
      </c>
      <c r="H90" s="35">
        <v>18</v>
      </c>
    </row>
    <row r="91" spans="1:8" x14ac:dyDescent="0.25">
      <c r="A91" s="33">
        <v>4</v>
      </c>
      <c r="B91" s="34" t="s">
        <v>116</v>
      </c>
      <c r="C91" s="34" t="s">
        <v>48</v>
      </c>
      <c r="D91" s="34"/>
      <c r="E91" s="34" t="s">
        <v>102</v>
      </c>
      <c r="F91" s="22">
        <v>2.90162037037037E-2</v>
      </c>
      <c r="G91" s="33">
        <v>783</v>
      </c>
      <c r="H91" s="35">
        <v>17</v>
      </c>
    </row>
    <row r="92" spans="1:8" x14ac:dyDescent="0.25">
      <c r="A92" s="33">
        <v>5</v>
      </c>
      <c r="B92" s="34" t="s">
        <v>30</v>
      </c>
      <c r="C92" s="34" t="s">
        <v>48</v>
      </c>
      <c r="D92" s="34"/>
      <c r="E92" s="34" t="s">
        <v>103</v>
      </c>
      <c r="F92" s="22">
        <v>2.9074074074074075E-2</v>
      </c>
      <c r="G92" s="33">
        <v>782</v>
      </c>
      <c r="H92" s="35">
        <v>16</v>
      </c>
    </row>
    <row r="93" spans="1:8" x14ac:dyDescent="0.25">
      <c r="A93" s="33">
        <v>6</v>
      </c>
      <c r="B93" s="34" t="s">
        <v>117</v>
      </c>
      <c r="C93" s="34" t="s">
        <v>46</v>
      </c>
      <c r="D93" s="34"/>
      <c r="E93" s="34" t="s">
        <v>74</v>
      </c>
      <c r="F93" s="22">
        <v>2.6736111111111113E-2</v>
      </c>
      <c r="G93" s="33">
        <v>780</v>
      </c>
      <c r="H93" s="35">
        <v>15</v>
      </c>
    </row>
    <row r="94" spans="1:8" x14ac:dyDescent="0.25">
      <c r="A94" s="33">
        <v>7</v>
      </c>
      <c r="B94" s="34" t="s">
        <v>29</v>
      </c>
      <c r="C94" s="34" t="s">
        <v>48</v>
      </c>
      <c r="D94" s="34"/>
      <c r="E94" s="34" t="s">
        <v>10</v>
      </c>
      <c r="F94" s="22">
        <v>2.9803240740740741E-2</v>
      </c>
      <c r="G94" s="33">
        <v>763</v>
      </c>
      <c r="H94" s="35">
        <v>14</v>
      </c>
    </row>
    <row r="95" spans="1:8" x14ac:dyDescent="0.25">
      <c r="A95" s="33">
        <v>8</v>
      </c>
      <c r="B95" s="34" t="s">
        <v>118</v>
      </c>
      <c r="C95" s="34" t="s">
        <v>49</v>
      </c>
      <c r="D95" s="34"/>
      <c r="E95" s="34" t="s">
        <v>60</v>
      </c>
      <c r="F95" s="22">
        <v>3.1597222222222221E-2</v>
      </c>
      <c r="G95" s="33">
        <v>756</v>
      </c>
      <c r="H95" s="35">
        <v>13</v>
      </c>
    </row>
    <row r="96" spans="1:8" x14ac:dyDescent="0.25">
      <c r="A96" s="33">
        <v>9</v>
      </c>
      <c r="B96" s="34" t="s">
        <v>119</v>
      </c>
      <c r="C96" s="34" t="s">
        <v>120</v>
      </c>
      <c r="D96" s="34"/>
      <c r="E96" s="34" t="s">
        <v>104</v>
      </c>
      <c r="F96" s="22">
        <v>3.3483796296296296E-2</v>
      </c>
      <c r="G96" s="33">
        <v>755</v>
      </c>
      <c r="H96" s="35">
        <v>12</v>
      </c>
    </row>
    <row r="97" spans="1:8" x14ac:dyDescent="0.25">
      <c r="A97" s="33">
        <v>10</v>
      </c>
      <c r="B97" s="34" t="s">
        <v>121</v>
      </c>
      <c r="C97" s="34" t="s">
        <v>115</v>
      </c>
      <c r="D97" s="34"/>
      <c r="E97" s="34" t="s">
        <v>79</v>
      </c>
      <c r="F97" s="22">
        <v>2.6585648148148146E-2</v>
      </c>
      <c r="G97" s="33">
        <v>754</v>
      </c>
      <c r="H97" s="35">
        <v>11</v>
      </c>
    </row>
    <row r="98" spans="1:8" x14ac:dyDescent="0.25">
      <c r="A98" s="33">
        <v>11</v>
      </c>
      <c r="B98" s="34" t="s">
        <v>12</v>
      </c>
      <c r="C98" s="34" t="s">
        <v>45</v>
      </c>
      <c r="D98" s="34"/>
      <c r="E98" s="34" t="s">
        <v>61</v>
      </c>
      <c r="F98" s="22">
        <v>2.568287037037037E-2</v>
      </c>
      <c r="G98" s="33">
        <v>753</v>
      </c>
      <c r="H98" s="35">
        <v>10</v>
      </c>
    </row>
    <row r="99" spans="1:8" x14ac:dyDescent="0.25">
      <c r="A99" s="33">
        <v>12</v>
      </c>
      <c r="B99" s="34" t="s">
        <v>171</v>
      </c>
      <c r="C99" s="34" t="s">
        <v>115</v>
      </c>
      <c r="D99" s="34"/>
      <c r="E99" s="34" t="s">
        <v>82</v>
      </c>
      <c r="F99" s="22">
        <v>2.6898148148148147E-2</v>
      </c>
      <c r="G99" s="33">
        <v>746</v>
      </c>
      <c r="H99" s="35">
        <v>9</v>
      </c>
    </row>
    <row r="100" spans="1:8" x14ac:dyDescent="0.25">
      <c r="A100" s="33">
        <v>13</v>
      </c>
      <c r="B100" s="34" t="s">
        <v>25</v>
      </c>
      <c r="C100" s="34" t="s">
        <v>48</v>
      </c>
      <c r="D100" s="34"/>
      <c r="E100" s="34" t="s">
        <v>10</v>
      </c>
      <c r="F100" s="22">
        <v>3.0462962962962966E-2</v>
      </c>
      <c r="G100" s="33">
        <v>746</v>
      </c>
      <c r="H100" s="35">
        <v>8</v>
      </c>
    </row>
    <row r="101" spans="1:8" x14ac:dyDescent="0.25">
      <c r="A101" s="33">
        <v>14</v>
      </c>
      <c r="B101" s="34" t="s">
        <v>122</v>
      </c>
      <c r="C101" s="34" t="s">
        <v>115</v>
      </c>
      <c r="D101" s="34"/>
      <c r="E101" s="34" t="s">
        <v>68</v>
      </c>
      <c r="F101" s="22">
        <v>2.7129629629629632E-2</v>
      </c>
      <c r="G101" s="33">
        <v>739</v>
      </c>
      <c r="H101" s="35">
        <v>7</v>
      </c>
    </row>
    <row r="102" spans="1:8" x14ac:dyDescent="0.25">
      <c r="A102" s="33">
        <v>15</v>
      </c>
      <c r="B102" s="34" t="s">
        <v>113</v>
      </c>
      <c r="C102" s="34" t="s">
        <v>47</v>
      </c>
      <c r="D102" s="34"/>
      <c r="E102" s="34" t="s">
        <v>96</v>
      </c>
      <c r="F102" s="22">
        <v>2.9594907407407407E-2</v>
      </c>
      <c r="G102" s="33">
        <v>734</v>
      </c>
      <c r="H102" s="35">
        <v>6</v>
      </c>
    </row>
    <row r="103" spans="1:8" x14ac:dyDescent="0.25">
      <c r="A103" s="33">
        <v>16</v>
      </c>
      <c r="B103" s="34" t="s">
        <v>15</v>
      </c>
      <c r="C103" s="34" t="s">
        <v>45</v>
      </c>
      <c r="D103" s="34"/>
      <c r="E103" s="34" t="s">
        <v>10</v>
      </c>
      <c r="F103" s="22">
        <v>2.6678240740740738E-2</v>
      </c>
      <c r="G103" s="33">
        <v>725</v>
      </c>
      <c r="H103" s="35">
        <v>5</v>
      </c>
    </row>
    <row r="104" spans="1:8" x14ac:dyDescent="0.25">
      <c r="A104" s="33">
        <v>17</v>
      </c>
      <c r="B104" s="34" t="s">
        <v>123</v>
      </c>
      <c r="C104" s="34" t="s">
        <v>120</v>
      </c>
      <c r="D104" s="34"/>
      <c r="E104" s="34" t="s">
        <v>62</v>
      </c>
      <c r="F104" s="22">
        <v>3.5115740740740746E-2</v>
      </c>
      <c r="G104" s="33">
        <v>720</v>
      </c>
      <c r="H104" s="35">
        <v>4</v>
      </c>
    </row>
    <row r="105" spans="1:8" x14ac:dyDescent="0.25">
      <c r="A105" s="33">
        <v>18</v>
      </c>
      <c r="B105" s="34" t="s">
        <v>360</v>
      </c>
      <c r="C105" s="34" t="s">
        <v>120</v>
      </c>
      <c r="D105" s="34"/>
      <c r="E105" s="34" t="s">
        <v>105</v>
      </c>
      <c r="F105" s="22">
        <v>3.5486111111111114E-2</v>
      </c>
      <c r="G105" s="33">
        <v>713</v>
      </c>
      <c r="H105" s="35">
        <v>3</v>
      </c>
    </row>
    <row r="106" spans="1:8" x14ac:dyDescent="0.25">
      <c r="A106" s="33">
        <v>19</v>
      </c>
      <c r="B106" s="34" t="s">
        <v>367</v>
      </c>
      <c r="C106" s="34" t="s">
        <v>46</v>
      </c>
      <c r="D106" s="34"/>
      <c r="E106" s="34" t="s">
        <v>97</v>
      </c>
      <c r="F106" s="22">
        <v>2.9687500000000002E-2</v>
      </c>
      <c r="G106" s="33">
        <v>702</v>
      </c>
      <c r="H106" s="35">
        <v>2</v>
      </c>
    </row>
    <row r="107" spans="1:8" x14ac:dyDescent="0.25">
      <c r="A107" s="33">
        <v>20</v>
      </c>
      <c r="B107" s="34" t="s">
        <v>363</v>
      </c>
      <c r="C107" s="34" t="s">
        <v>115</v>
      </c>
      <c r="D107" s="34"/>
      <c r="E107" s="34" t="s">
        <v>60</v>
      </c>
      <c r="F107" s="22">
        <v>2.883101851851852E-2</v>
      </c>
      <c r="G107" s="33">
        <v>696</v>
      </c>
      <c r="H107" s="35">
        <v>1</v>
      </c>
    </row>
    <row r="108" spans="1:8" x14ac:dyDescent="0.25">
      <c r="A108" s="33">
        <v>21</v>
      </c>
      <c r="B108" s="34" t="s">
        <v>124</v>
      </c>
      <c r="C108" s="34" t="s">
        <v>115</v>
      </c>
      <c r="D108" s="34"/>
      <c r="E108" s="34" t="s">
        <v>86</v>
      </c>
      <c r="F108" s="22">
        <v>2.9201388888888888E-2</v>
      </c>
      <c r="G108" s="33">
        <v>687</v>
      </c>
      <c r="H108" s="35">
        <v>0</v>
      </c>
    </row>
    <row r="109" spans="1:8" x14ac:dyDescent="0.25">
      <c r="A109" s="33">
        <v>22</v>
      </c>
      <c r="B109" s="34" t="s">
        <v>172</v>
      </c>
      <c r="C109" s="34" t="s">
        <v>115</v>
      </c>
      <c r="D109" s="34"/>
      <c r="E109" s="34" t="s">
        <v>88</v>
      </c>
      <c r="F109" s="22">
        <v>2.9444444444444443E-2</v>
      </c>
      <c r="G109" s="33">
        <v>681</v>
      </c>
      <c r="H109" s="35"/>
    </row>
    <row r="110" spans="1:8" x14ac:dyDescent="0.25">
      <c r="A110" s="33">
        <v>23</v>
      </c>
      <c r="B110" s="34" t="s">
        <v>478</v>
      </c>
      <c r="C110" s="34" t="s">
        <v>46</v>
      </c>
      <c r="D110" s="34"/>
      <c r="E110" s="34" t="s">
        <v>74</v>
      </c>
      <c r="F110" s="22">
        <v>3.0729166666666669E-2</v>
      </c>
      <c r="G110" s="33">
        <v>678</v>
      </c>
      <c r="H110" s="35"/>
    </row>
    <row r="111" spans="1:8" x14ac:dyDescent="0.25">
      <c r="A111" s="33">
        <v>24</v>
      </c>
      <c r="B111" s="34" t="s">
        <v>444</v>
      </c>
      <c r="C111" s="34" t="s">
        <v>47</v>
      </c>
      <c r="D111" s="34"/>
      <c r="E111" s="34" t="s">
        <v>98</v>
      </c>
      <c r="F111" s="22">
        <v>3.260416666666667E-2</v>
      </c>
      <c r="G111" s="33">
        <v>666</v>
      </c>
      <c r="H111" s="35"/>
    </row>
    <row r="112" spans="1:8" x14ac:dyDescent="0.25">
      <c r="A112" s="33">
        <v>25</v>
      </c>
      <c r="B112" s="34" t="s">
        <v>173</v>
      </c>
      <c r="C112" s="34" t="s">
        <v>115</v>
      </c>
      <c r="D112" s="34"/>
      <c r="E112" s="34" t="s">
        <v>64</v>
      </c>
      <c r="F112" s="22">
        <v>3.0231481481481481E-2</v>
      </c>
      <c r="G112" s="33">
        <v>663</v>
      </c>
      <c r="H112" s="35"/>
    </row>
    <row r="113" spans="1:8" x14ac:dyDescent="0.25">
      <c r="A113" s="33">
        <v>26</v>
      </c>
      <c r="B113" s="34" t="s">
        <v>39</v>
      </c>
      <c r="C113" s="34" t="s">
        <v>49</v>
      </c>
      <c r="D113" s="34"/>
      <c r="E113" s="34" t="s">
        <v>10</v>
      </c>
      <c r="F113" s="22">
        <v>3.6111111111111115E-2</v>
      </c>
      <c r="G113" s="33">
        <v>662</v>
      </c>
      <c r="H113" s="35"/>
    </row>
    <row r="114" spans="1:8" x14ac:dyDescent="0.25">
      <c r="A114" s="33">
        <v>27</v>
      </c>
      <c r="B114" s="34" t="s">
        <v>126</v>
      </c>
      <c r="C114" s="34" t="s">
        <v>49</v>
      </c>
      <c r="D114" s="34"/>
      <c r="E114" s="34" t="s">
        <v>100</v>
      </c>
      <c r="F114" s="22">
        <v>3.6134259259259262E-2</v>
      </c>
      <c r="G114" s="33">
        <v>661</v>
      </c>
      <c r="H114" s="35"/>
    </row>
    <row r="115" spans="1:8" x14ac:dyDescent="0.25">
      <c r="A115" s="33">
        <v>28</v>
      </c>
      <c r="B115" s="34" t="s">
        <v>174</v>
      </c>
      <c r="C115" s="34" t="s">
        <v>115</v>
      </c>
      <c r="D115" s="34"/>
      <c r="E115" s="34" t="s">
        <v>65</v>
      </c>
      <c r="F115" s="22">
        <v>3.037037037037037E-2</v>
      </c>
      <c r="G115" s="33">
        <v>660</v>
      </c>
      <c r="H115" s="35"/>
    </row>
    <row r="116" spans="1:8" x14ac:dyDescent="0.25">
      <c r="A116" s="33">
        <v>29</v>
      </c>
      <c r="B116" s="34" t="s">
        <v>175</v>
      </c>
      <c r="C116" s="34" t="s">
        <v>115</v>
      </c>
      <c r="D116" s="34"/>
      <c r="E116" s="34" t="s">
        <v>93</v>
      </c>
      <c r="F116" s="22">
        <v>3.155092592592592E-2</v>
      </c>
      <c r="G116" s="33">
        <v>636</v>
      </c>
      <c r="H116" s="35"/>
    </row>
    <row r="117" spans="1:8" x14ac:dyDescent="0.25">
      <c r="A117" s="33">
        <v>30</v>
      </c>
      <c r="B117" s="34" t="s">
        <v>176</v>
      </c>
      <c r="C117" s="34" t="s">
        <v>47</v>
      </c>
      <c r="D117" s="34"/>
      <c r="E117" s="34" t="s">
        <v>100</v>
      </c>
      <c r="F117" s="22">
        <v>3.4131944444444444E-2</v>
      </c>
      <c r="G117" s="33">
        <v>636</v>
      </c>
      <c r="H117" s="35"/>
    </row>
    <row r="118" spans="1:8" x14ac:dyDescent="0.25">
      <c r="A118" s="33">
        <v>31</v>
      </c>
      <c r="B118" s="34" t="s">
        <v>21</v>
      </c>
      <c r="C118" s="34" t="s">
        <v>45</v>
      </c>
      <c r="D118" s="34"/>
      <c r="E118" s="34" t="s">
        <v>92</v>
      </c>
      <c r="F118" s="22">
        <v>3.0451388888888889E-2</v>
      </c>
      <c r="G118" s="33">
        <v>635</v>
      </c>
      <c r="H118" s="35"/>
    </row>
    <row r="119" spans="1:8" x14ac:dyDescent="0.25">
      <c r="A119" s="33">
        <v>32</v>
      </c>
      <c r="B119" s="34" t="s">
        <v>177</v>
      </c>
      <c r="C119" s="34" t="s">
        <v>46</v>
      </c>
      <c r="D119" s="34"/>
      <c r="E119" s="34" t="s">
        <v>99</v>
      </c>
      <c r="F119" s="22">
        <v>3.3009259259259259E-2</v>
      </c>
      <c r="G119" s="33">
        <v>631</v>
      </c>
      <c r="H119" s="35"/>
    </row>
    <row r="120" spans="1:8" x14ac:dyDescent="0.25">
      <c r="A120" s="33">
        <v>33</v>
      </c>
      <c r="B120" s="34" t="s">
        <v>178</v>
      </c>
      <c r="C120" s="34" t="s">
        <v>45</v>
      </c>
      <c r="D120" s="34"/>
      <c r="E120" s="34" t="s">
        <v>94</v>
      </c>
      <c r="F120" s="22">
        <v>3.1759259259259258E-2</v>
      </c>
      <c r="G120" s="33">
        <v>609</v>
      </c>
      <c r="H120" s="35"/>
    </row>
    <row r="121" spans="1:8" x14ac:dyDescent="0.25">
      <c r="A121" s="33">
        <v>34</v>
      </c>
      <c r="B121" s="34" t="s">
        <v>127</v>
      </c>
      <c r="C121" s="34" t="s">
        <v>115</v>
      </c>
      <c r="D121" s="34"/>
      <c r="E121" s="34" t="s">
        <v>74</v>
      </c>
      <c r="F121" s="22">
        <v>3.3020833333333333E-2</v>
      </c>
      <c r="G121" s="33">
        <v>607</v>
      </c>
      <c r="H121" s="35"/>
    </row>
    <row r="122" spans="1:8" x14ac:dyDescent="0.25">
      <c r="A122" s="33">
        <v>35</v>
      </c>
      <c r="B122" s="34" t="s">
        <v>179</v>
      </c>
      <c r="C122" s="34" t="s">
        <v>46</v>
      </c>
      <c r="D122" s="34"/>
      <c r="E122" s="34" t="s">
        <v>74</v>
      </c>
      <c r="F122" s="22">
        <v>3.4780092592592592E-2</v>
      </c>
      <c r="G122" s="33">
        <v>599</v>
      </c>
      <c r="H122" s="35"/>
    </row>
    <row r="123" spans="1:8" x14ac:dyDescent="0.25">
      <c r="A123" s="33">
        <v>36</v>
      </c>
      <c r="B123" s="34" t="s">
        <v>180</v>
      </c>
      <c r="C123" s="34" t="s">
        <v>115</v>
      </c>
      <c r="D123" s="34"/>
      <c r="E123" s="34" t="s">
        <v>74</v>
      </c>
      <c r="F123" s="22">
        <v>3.3715277777777775E-2</v>
      </c>
      <c r="G123" s="33">
        <v>595</v>
      </c>
      <c r="H123" s="35"/>
    </row>
    <row r="124" spans="1:8" x14ac:dyDescent="0.25">
      <c r="A124" s="33">
        <v>37</v>
      </c>
      <c r="B124" s="34" t="s">
        <v>181</v>
      </c>
      <c r="C124" s="34" t="s">
        <v>47</v>
      </c>
      <c r="D124" s="34"/>
      <c r="E124" s="34" t="s">
        <v>101</v>
      </c>
      <c r="F124" s="22">
        <v>3.8113425925925926E-2</v>
      </c>
      <c r="G124" s="33">
        <v>570</v>
      </c>
      <c r="H124" s="35"/>
    </row>
    <row r="125" spans="1:8" x14ac:dyDescent="0.25">
      <c r="A125" s="33">
        <v>38</v>
      </c>
      <c r="B125" s="34" t="s">
        <v>368</v>
      </c>
      <c r="C125" s="34" t="s">
        <v>128</v>
      </c>
      <c r="D125" s="34"/>
      <c r="E125" s="34" t="s">
        <v>106</v>
      </c>
      <c r="F125" s="22">
        <v>4.7766203703703707E-2</v>
      </c>
      <c r="G125" s="33">
        <v>565</v>
      </c>
      <c r="H125" s="35"/>
    </row>
    <row r="126" spans="1:8" x14ac:dyDescent="0.25">
      <c r="A126" s="33">
        <v>39</v>
      </c>
      <c r="B126" s="34" t="s">
        <v>129</v>
      </c>
      <c r="C126" s="34" t="s">
        <v>48</v>
      </c>
      <c r="D126" s="34"/>
      <c r="E126" s="34" t="s">
        <v>60</v>
      </c>
      <c r="F126" s="22">
        <v>4.2997685185185187E-2</v>
      </c>
      <c r="G126" s="33">
        <v>528</v>
      </c>
      <c r="H126" s="35"/>
    </row>
  </sheetData>
  <sortState ref="B75:H85">
    <sortCondition ref="F75:F85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68"/>
  <sheetViews>
    <sheetView topLeftCell="A49" workbookViewId="0">
      <selection activeCell="E62" sqref="E62"/>
    </sheetView>
  </sheetViews>
  <sheetFormatPr defaultRowHeight="15" x14ac:dyDescent="0.25"/>
  <cols>
    <col min="1" max="1" width="4.7109375" style="3" customWidth="1"/>
    <col min="2" max="2" width="25.42578125" style="3" customWidth="1"/>
    <col min="3" max="3" width="9.140625" style="3"/>
    <col min="4" max="4" width="4.7109375" style="3" customWidth="1"/>
    <col min="5" max="5" width="27.42578125" style="3" customWidth="1"/>
    <col min="6" max="6" width="8.5703125" style="3" customWidth="1"/>
    <col min="257" max="257" width="4.7109375" customWidth="1"/>
    <col min="258" max="258" width="25.42578125" customWidth="1"/>
    <col min="260" max="260" width="4.7109375" customWidth="1"/>
    <col min="261" max="261" width="27.42578125" customWidth="1"/>
    <col min="262" max="262" width="8.5703125" customWidth="1"/>
    <col min="513" max="513" width="4.7109375" customWidth="1"/>
    <col min="514" max="514" width="25.42578125" customWidth="1"/>
    <col min="516" max="516" width="4.7109375" customWidth="1"/>
    <col min="517" max="517" width="27.42578125" customWidth="1"/>
    <col min="518" max="518" width="8.5703125" customWidth="1"/>
    <col min="769" max="769" width="4.7109375" customWidth="1"/>
    <col min="770" max="770" width="25.42578125" customWidth="1"/>
    <col min="772" max="772" width="4.7109375" customWidth="1"/>
    <col min="773" max="773" width="27.42578125" customWidth="1"/>
    <col min="774" max="774" width="8.5703125" customWidth="1"/>
    <col min="1025" max="1025" width="4.7109375" customWidth="1"/>
    <col min="1026" max="1026" width="25.42578125" customWidth="1"/>
    <col min="1028" max="1028" width="4.7109375" customWidth="1"/>
    <col min="1029" max="1029" width="27.42578125" customWidth="1"/>
    <col min="1030" max="1030" width="8.5703125" customWidth="1"/>
    <col min="1281" max="1281" width="4.7109375" customWidth="1"/>
    <col min="1282" max="1282" width="25.42578125" customWidth="1"/>
    <col min="1284" max="1284" width="4.7109375" customWidth="1"/>
    <col min="1285" max="1285" width="27.42578125" customWidth="1"/>
    <col min="1286" max="1286" width="8.5703125" customWidth="1"/>
    <col min="1537" max="1537" width="4.7109375" customWidth="1"/>
    <col min="1538" max="1538" width="25.42578125" customWidth="1"/>
    <col min="1540" max="1540" width="4.7109375" customWidth="1"/>
    <col min="1541" max="1541" width="27.42578125" customWidth="1"/>
    <col min="1542" max="1542" width="8.5703125" customWidth="1"/>
    <col min="1793" max="1793" width="4.7109375" customWidth="1"/>
    <col min="1794" max="1794" width="25.42578125" customWidth="1"/>
    <col min="1796" max="1796" width="4.7109375" customWidth="1"/>
    <col min="1797" max="1797" width="27.42578125" customWidth="1"/>
    <col min="1798" max="1798" width="8.5703125" customWidth="1"/>
    <col min="2049" max="2049" width="4.7109375" customWidth="1"/>
    <col min="2050" max="2050" width="25.42578125" customWidth="1"/>
    <col min="2052" max="2052" width="4.7109375" customWidth="1"/>
    <col min="2053" max="2053" width="27.42578125" customWidth="1"/>
    <col min="2054" max="2054" width="8.5703125" customWidth="1"/>
    <col min="2305" max="2305" width="4.7109375" customWidth="1"/>
    <col min="2306" max="2306" width="25.42578125" customWidth="1"/>
    <col min="2308" max="2308" width="4.7109375" customWidth="1"/>
    <col min="2309" max="2309" width="27.42578125" customWidth="1"/>
    <col min="2310" max="2310" width="8.5703125" customWidth="1"/>
    <col min="2561" max="2561" width="4.7109375" customWidth="1"/>
    <col min="2562" max="2562" width="25.42578125" customWidth="1"/>
    <col min="2564" max="2564" width="4.7109375" customWidth="1"/>
    <col min="2565" max="2565" width="27.42578125" customWidth="1"/>
    <col min="2566" max="2566" width="8.5703125" customWidth="1"/>
    <col min="2817" max="2817" width="4.7109375" customWidth="1"/>
    <col min="2818" max="2818" width="25.42578125" customWidth="1"/>
    <col min="2820" max="2820" width="4.7109375" customWidth="1"/>
    <col min="2821" max="2821" width="27.42578125" customWidth="1"/>
    <col min="2822" max="2822" width="8.5703125" customWidth="1"/>
    <col min="3073" max="3073" width="4.7109375" customWidth="1"/>
    <col min="3074" max="3074" width="25.42578125" customWidth="1"/>
    <col min="3076" max="3076" width="4.7109375" customWidth="1"/>
    <col min="3077" max="3077" width="27.42578125" customWidth="1"/>
    <col min="3078" max="3078" width="8.5703125" customWidth="1"/>
    <col min="3329" max="3329" width="4.7109375" customWidth="1"/>
    <col min="3330" max="3330" width="25.42578125" customWidth="1"/>
    <col min="3332" max="3332" width="4.7109375" customWidth="1"/>
    <col min="3333" max="3333" width="27.42578125" customWidth="1"/>
    <col min="3334" max="3334" width="8.5703125" customWidth="1"/>
    <col min="3585" max="3585" width="4.7109375" customWidth="1"/>
    <col min="3586" max="3586" width="25.42578125" customWidth="1"/>
    <col min="3588" max="3588" width="4.7109375" customWidth="1"/>
    <col min="3589" max="3589" width="27.42578125" customWidth="1"/>
    <col min="3590" max="3590" width="8.5703125" customWidth="1"/>
    <col min="3841" max="3841" width="4.7109375" customWidth="1"/>
    <col min="3842" max="3842" width="25.42578125" customWidth="1"/>
    <col min="3844" max="3844" width="4.7109375" customWidth="1"/>
    <col min="3845" max="3845" width="27.42578125" customWidth="1"/>
    <col min="3846" max="3846" width="8.5703125" customWidth="1"/>
    <col min="4097" max="4097" width="4.7109375" customWidth="1"/>
    <col min="4098" max="4098" width="25.42578125" customWidth="1"/>
    <col min="4100" max="4100" width="4.7109375" customWidth="1"/>
    <col min="4101" max="4101" width="27.42578125" customWidth="1"/>
    <col min="4102" max="4102" width="8.5703125" customWidth="1"/>
    <col min="4353" max="4353" width="4.7109375" customWidth="1"/>
    <col min="4354" max="4354" width="25.42578125" customWidth="1"/>
    <col min="4356" max="4356" width="4.7109375" customWidth="1"/>
    <col min="4357" max="4357" width="27.42578125" customWidth="1"/>
    <col min="4358" max="4358" width="8.5703125" customWidth="1"/>
    <col min="4609" max="4609" width="4.7109375" customWidth="1"/>
    <col min="4610" max="4610" width="25.42578125" customWidth="1"/>
    <col min="4612" max="4612" width="4.7109375" customWidth="1"/>
    <col min="4613" max="4613" width="27.42578125" customWidth="1"/>
    <col min="4614" max="4614" width="8.5703125" customWidth="1"/>
    <col min="4865" max="4865" width="4.7109375" customWidth="1"/>
    <col min="4866" max="4866" width="25.42578125" customWidth="1"/>
    <col min="4868" max="4868" width="4.7109375" customWidth="1"/>
    <col min="4869" max="4869" width="27.42578125" customWidth="1"/>
    <col min="4870" max="4870" width="8.5703125" customWidth="1"/>
    <col min="5121" max="5121" width="4.7109375" customWidth="1"/>
    <col min="5122" max="5122" width="25.42578125" customWidth="1"/>
    <col min="5124" max="5124" width="4.7109375" customWidth="1"/>
    <col min="5125" max="5125" width="27.42578125" customWidth="1"/>
    <col min="5126" max="5126" width="8.5703125" customWidth="1"/>
    <col min="5377" max="5377" width="4.7109375" customWidth="1"/>
    <col min="5378" max="5378" width="25.42578125" customWidth="1"/>
    <col min="5380" max="5380" width="4.7109375" customWidth="1"/>
    <col min="5381" max="5381" width="27.42578125" customWidth="1"/>
    <col min="5382" max="5382" width="8.5703125" customWidth="1"/>
    <col min="5633" max="5633" width="4.7109375" customWidth="1"/>
    <col min="5634" max="5634" width="25.42578125" customWidth="1"/>
    <col min="5636" max="5636" width="4.7109375" customWidth="1"/>
    <col min="5637" max="5637" width="27.42578125" customWidth="1"/>
    <col min="5638" max="5638" width="8.5703125" customWidth="1"/>
    <col min="5889" max="5889" width="4.7109375" customWidth="1"/>
    <col min="5890" max="5890" width="25.42578125" customWidth="1"/>
    <col min="5892" max="5892" width="4.7109375" customWidth="1"/>
    <col min="5893" max="5893" width="27.42578125" customWidth="1"/>
    <col min="5894" max="5894" width="8.5703125" customWidth="1"/>
    <col min="6145" max="6145" width="4.7109375" customWidth="1"/>
    <col min="6146" max="6146" width="25.42578125" customWidth="1"/>
    <col min="6148" max="6148" width="4.7109375" customWidth="1"/>
    <col min="6149" max="6149" width="27.42578125" customWidth="1"/>
    <col min="6150" max="6150" width="8.5703125" customWidth="1"/>
    <col min="6401" max="6401" width="4.7109375" customWidth="1"/>
    <col min="6402" max="6402" width="25.42578125" customWidth="1"/>
    <col min="6404" max="6404" width="4.7109375" customWidth="1"/>
    <col min="6405" max="6405" width="27.42578125" customWidth="1"/>
    <col min="6406" max="6406" width="8.5703125" customWidth="1"/>
    <col min="6657" max="6657" width="4.7109375" customWidth="1"/>
    <col min="6658" max="6658" width="25.42578125" customWidth="1"/>
    <col min="6660" max="6660" width="4.7109375" customWidth="1"/>
    <col min="6661" max="6661" width="27.42578125" customWidth="1"/>
    <col min="6662" max="6662" width="8.5703125" customWidth="1"/>
    <col min="6913" max="6913" width="4.7109375" customWidth="1"/>
    <col min="6914" max="6914" width="25.42578125" customWidth="1"/>
    <col min="6916" max="6916" width="4.7109375" customWidth="1"/>
    <col min="6917" max="6917" width="27.42578125" customWidth="1"/>
    <col min="6918" max="6918" width="8.5703125" customWidth="1"/>
    <col min="7169" max="7169" width="4.7109375" customWidth="1"/>
    <col min="7170" max="7170" width="25.42578125" customWidth="1"/>
    <col min="7172" max="7172" width="4.7109375" customWidth="1"/>
    <col min="7173" max="7173" width="27.42578125" customWidth="1"/>
    <col min="7174" max="7174" width="8.5703125" customWidth="1"/>
    <col min="7425" max="7425" width="4.7109375" customWidth="1"/>
    <col min="7426" max="7426" width="25.42578125" customWidth="1"/>
    <col min="7428" max="7428" width="4.7109375" customWidth="1"/>
    <col min="7429" max="7429" width="27.42578125" customWidth="1"/>
    <col min="7430" max="7430" width="8.5703125" customWidth="1"/>
    <col min="7681" max="7681" width="4.7109375" customWidth="1"/>
    <col min="7682" max="7682" width="25.42578125" customWidth="1"/>
    <col min="7684" max="7684" width="4.7109375" customWidth="1"/>
    <col min="7685" max="7685" width="27.42578125" customWidth="1"/>
    <col min="7686" max="7686" width="8.5703125" customWidth="1"/>
    <col min="7937" max="7937" width="4.7109375" customWidth="1"/>
    <col min="7938" max="7938" width="25.42578125" customWidth="1"/>
    <col min="7940" max="7940" width="4.7109375" customWidth="1"/>
    <col min="7941" max="7941" width="27.42578125" customWidth="1"/>
    <col min="7942" max="7942" width="8.5703125" customWidth="1"/>
    <col min="8193" max="8193" width="4.7109375" customWidth="1"/>
    <col min="8194" max="8194" width="25.42578125" customWidth="1"/>
    <col min="8196" max="8196" width="4.7109375" customWidth="1"/>
    <col min="8197" max="8197" width="27.42578125" customWidth="1"/>
    <col min="8198" max="8198" width="8.5703125" customWidth="1"/>
    <col min="8449" max="8449" width="4.7109375" customWidth="1"/>
    <col min="8450" max="8450" width="25.42578125" customWidth="1"/>
    <col min="8452" max="8452" width="4.7109375" customWidth="1"/>
    <col min="8453" max="8453" width="27.42578125" customWidth="1"/>
    <col min="8454" max="8454" width="8.5703125" customWidth="1"/>
    <col min="8705" max="8705" width="4.7109375" customWidth="1"/>
    <col min="8706" max="8706" width="25.42578125" customWidth="1"/>
    <col min="8708" max="8708" width="4.7109375" customWidth="1"/>
    <col min="8709" max="8709" width="27.42578125" customWidth="1"/>
    <col min="8710" max="8710" width="8.5703125" customWidth="1"/>
    <col min="8961" max="8961" width="4.7109375" customWidth="1"/>
    <col min="8962" max="8962" width="25.42578125" customWidth="1"/>
    <col min="8964" max="8964" width="4.7109375" customWidth="1"/>
    <col min="8965" max="8965" width="27.42578125" customWidth="1"/>
    <col min="8966" max="8966" width="8.5703125" customWidth="1"/>
    <col min="9217" max="9217" width="4.7109375" customWidth="1"/>
    <col min="9218" max="9218" width="25.42578125" customWidth="1"/>
    <col min="9220" max="9220" width="4.7109375" customWidth="1"/>
    <col min="9221" max="9221" width="27.42578125" customWidth="1"/>
    <col min="9222" max="9222" width="8.5703125" customWidth="1"/>
    <col min="9473" max="9473" width="4.7109375" customWidth="1"/>
    <col min="9474" max="9474" width="25.42578125" customWidth="1"/>
    <col min="9476" max="9476" width="4.7109375" customWidth="1"/>
    <col min="9477" max="9477" width="27.42578125" customWidth="1"/>
    <col min="9478" max="9478" width="8.5703125" customWidth="1"/>
    <col min="9729" max="9729" width="4.7109375" customWidth="1"/>
    <col min="9730" max="9730" width="25.42578125" customWidth="1"/>
    <col min="9732" max="9732" width="4.7109375" customWidth="1"/>
    <col min="9733" max="9733" width="27.42578125" customWidth="1"/>
    <col min="9734" max="9734" width="8.5703125" customWidth="1"/>
    <col min="9985" max="9985" width="4.7109375" customWidth="1"/>
    <col min="9986" max="9986" width="25.42578125" customWidth="1"/>
    <col min="9988" max="9988" width="4.7109375" customWidth="1"/>
    <col min="9989" max="9989" width="27.42578125" customWidth="1"/>
    <col min="9990" max="9990" width="8.5703125" customWidth="1"/>
    <col min="10241" max="10241" width="4.7109375" customWidth="1"/>
    <col min="10242" max="10242" width="25.42578125" customWidth="1"/>
    <col min="10244" max="10244" width="4.7109375" customWidth="1"/>
    <col min="10245" max="10245" width="27.42578125" customWidth="1"/>
    <col min="10246" max="10246" width="8.5703125" customWidth="1"/>
    <col min="10497" max="10497" width="4.7109375" customWidth="1"/>
    <col min="10498" max="10498" width="25.42578125" customWidth="1"/>
    <col min="10500" max="10500" width="4.7109375" customWidth="1"/>
    <col min="10501" max="10501" width="27.42578125" customWidth="1"/>
    <col min="10502" max="10502" width="8.5703125" customWidth="1"/>
    <col min="10753" max="10753" width="4.7109375" customWidth="1"/>
    <col min="10754" max="10754" width="25.42578125" customWidth="1"/>
    <col min="10756" max="10756" width="4.7109375" customWidth="1"/>
    <col min="10757" max="10757" width="27.42578125" customWidth="1"/>
    <col min="10758" max="10758" width="8.5703125" customWidth="1"/>
    <col min="11009" max="11009" width="4.7109375" customWidth="1"/>
    <col min="11010" max="11010" width="25.42578125" customWidth="1"/>
    <col min="11012" max="11012" width="4.7109375" customWidth="1"/>
    <col min="11013" max="11013" width="27.42578125" customWidth="1"/>
    <col min="11014" max="11014" width="8.5703125" customWidth="1"/>
    <col min="11265" max="11265" width="4.7109375" customWidth="1"/>
    <col min="11266" max="11266" width="25.42578125" customWidth="1"/>
    <col min="11268" max="11268" width="4.7109375" customWidth="1"/>
    <col min="11269" max="11269" width="27.42578125" customWidth="1"/>
    <col min="11270" max="11270" width="8.5703125" customWidth="1"/>
    <col min="11521" max="11521" width="4.7109375" customWidth="1"/>
    <col min="11522" max="11522" width="25.42578125" customWidth="1"/>
    <col min="11524" max="11524" width="4.7109375" customWidth="1"/>
    <col min="11525" max="11525" width="27.42578125" customWidth="1"/>
    <col min="11526" max="11526" width="8.5703125" customWidth="1"/>
    <col min="11777" max="11777" width="4.7109375" customWidth="1"/>
    <col min="11778" max="11778" width="25.42578125" customWidth="1"/>
    <col min="11780" max="11780" width="4.7109375" customWidth="1"/>
    <col min="11781" max="11781" width="27.42578125" customWidth="1"/>
    <col min="11782" max="11782" width="8.5703125" customWidth="1"/>
    <col min="12033" max="12033" width="4.7109375" customWidth="1"/>
    <col min="12034" max="12034" width="25.42578125" customWidth="1"/>
    <col min="12036" max="12036" width="4.7109375" customWidth="1"/>
    <col min="12037" max="12037" width="27.42578125" customWidth="1"/>
    <col min="12038" max="12038" width="8.5703125" customWidth="1"/>
    <col min="12289" max="12289" width="4.7109375" customWidth="1"/>
    <col min="12290" max="12290" width="25.42578125" customWidth="1"/>
    <col min="12292" max="12292" width="4.7109375" customWidth="1"/>
    <col min="12293" max="12293" width="27.42578125" customWidth="1"/>
    <col min="12294" max="12294" width="8.5703125" customWidth="1"/>
    <col min="12545" max="12545" width="4.7109375" customWidth="1"/>
    <col min="12546" max="12546" width="25.42578125" customWidth="1"/>
    <col min="12548" max="12548" width="4.7109375" customWidth="1"/>
    <col min="12549" max="12549" width="27.42578125" customWidth="1"/>
    <col min="12550" max="12550" width="8.5703125" customWidth="1"/>
    <col min="12801" max="12801" width="4.7109375" customWidth="1"/>
    <col min="12802" max="12802" width="25.42578125" customWidth="1"/>
    <col min="12804" max="12804" width="4.7109375" customWidth="1"/>
    <col min="12805" max="12805" width="27.42578125" customWidth="1"/>
    <col min="12806" max="12806" width="8.5703125" customWidth="1"/>
    <col min="13057" max="13057" width="4.7109375" customWidth="1"/>
    <col min="13058" max="13058" width="25.42578125" customWidth="1"/>
    <col min="13060" max="13060" width="4.7109375" customWidth="1"/>
    <col min="13061" max="13061" width="27.42578125" customWidth="1"/>
    <col min="13062" max="13062" width="8.5703125" customWidth="1"/>
    <col min="13313" max="13313" width="4.7109375" customWidth="1"/>
    <col min="13314" max="13314" width="25.42578125" customWidth="1"/>
    <col min="13316" max="13316" width="4.7109375" customWidth="1"/>
    <col min="13317" max="13317" width="27.42578125" customWidth="1"/>
    <col min="13318" max="13318" width="8.5703125" customWidth="1"/>
    <col min="13569" max="13569" width="4.7109375" customWidth="1"/>
    <col min="13570" max="13570" width="25.42578125" customWidth="1"/>
    <col min="13572" max="13572" width="4.7109375" customWidth="1"/>
    <col min="13573" max="13573" width="27.42578125" customWidth="1"/>
    <col min="13574" max="13574" width="8.5703125" customWidth="1"/>
    <col min="13825" max="13825" width="4.7109375" customWidth="1"/>
    <col min="13826" max="13826" width="25.42578125" customWidth="1"/>
    <col min="13828" max="13828" width="4.7109375" customWidth="1"/>
    <col min="13829" max="13829" width="27.42578125" customWidth="1"/>
    <col min="13830" max="13830" width="8.5703125" customWidth="1"/>
    <col min="14081" max="14081" width="4.7109375" customWidth="1"/>
    <col min="14082" max="14082" width="25.42578125" customWidth="1"/>
    <col min="14084" max="14084" width="4.7109375" customWidth="1"/>
    <col min="14085" max="14085" width="27.42578125" customWidth="1"/>
    <col min="14086" max="14086" width="8.5703125" customWidth="1"/>
    <col min="14337" max="14337" width="4.7109375" customWidth="1"/>
    <col min="14338" max="14338" width="25.42578125" customWidth="1"/>
    <col min="14340" max="14340" width="4.7109375" customWidth="1"/>
    <col min="14341" max="14341" width="27.42578125" customWidth="1"/>
    <col min="14342" max="14342" width="8.5703125" customWidth="1"/>
    <col min="14593" max="14593" width="4.7109375" customWidth="1"/>
    <col min="14594" max="14594" width="25.42578125" customWidth="1"/>
    <col min="14596" max="14596" width="4.7109375" customWidth="1"/>
    <col min="14597" max="14597" width="27.42578125" customWidth="1"/>
    <col min="14598" max="14598" width="8.5703125" customWidth="1"/>
    <col min="14849" max="14849" width="4.7109375" customWidth="1"/>
    <col min="14850" max="14850" width="25.42578125" customWidth="1"/>
    <col min="14852" max="14852" width="4.7109375" customWidth="1"/>
    <col min="14853" max="14853" width="27.42578125" customWidth="1"/>
    <col min="14854" max="14854" width="8.5703125" customWidth="1"/>
    <col min="15105" max="15105" width="4.7109375" customWidth="1"/>
    <col min="15106" max="15106" width="25.42578125" customWidth="1"/>
    <col min="15108" max="15108" width="4.7109375" customWidth="1"/>
    <col min="15109" max="15109" width="27.42578125" customWidth="1"/>
    <col min="15110" max="15110" width="8.5703125" customWidth="1"/>
    <col min="15361" max="15361" width="4.7109375" customWidth="1"/>
    <col min="15362" max="15362" width="25.42578125" customWidth="1"/>
    <col min="15364" max="15364" width="4.7109375" customWidth="1"/>
    <col min="15365" max="15365" width="27.42578125" customWidth="1"/>
    <col min="15366" max="15366" width="8.5703125" customWidth="1"/>
    <col min="15617" max="15617" width="4.7109375" customWidth="1"/>
    <col min="15618" max="15618" width="25.42578125" customWidth="1"/>
    <col min="15620" max="15620" width="4.7109375" customWidth="1"/>
    <col min="15621" max="15621" width="27.42578125" customWidth="1"/>
    <col min="15622" max="15622" width="8.5703125" customWidth="1"/>
    <col min="15873" max="15873" width="4.7109375" customWidth="1"/>
    <col min="15874" max="15874" width="25.42578125" customWidth="1"/>
    <col min="15876" max="15876" width="4.7109375" customWidth="1"/>
    <col min="15877" max="15877" width="27.42578125" customWidth="1"/>
    <col min="15878" max="15878" width="8.5703125" customWidth="1"/>
    <col min="16129" max="16129" width="4.7109375" customWidth="1"/>
    <col min="16130" max="16130" width="25.42578125" customWidth="1"/>
    <col min="16132" max="16132" width="4.7109375" customWidth="1"/>
    <col min="16133" max="16133" width="27.42578125" customWidth="1"/>
    <col min="16134" max="16134" width="8.5703125" customWidth="1"/>
  </cols>
  <sheetData>
    <row r="1" spans="1:8" ht="41.25" customHeight="1" x14ac:dyDescent="0.3">
      <c r="A1" s="114" t="s">
        <v>0</v>
      </c>
      <c r="B1" s="114"/>
      <c r="C1" s="114"/>
      <c r="D1" s="114"/>
      <c r="E1" s="114"/>
      <c r="F1" s="114"/>
      <c r="G1" s="114"/>
      <c r="H1" s="114"/>
    </row>
    <row r="2" spans="1:8" ht="14.25" customHeight="1" x14ac:dyDescent="0.25">
      <c r="A2" s="1"/>
      <c r="B2" s="1"/>
      <c r="C2" s="1"/>
      <c r="D2" s="1"/>
      <c r="E2" s="113" t="s">
        <v>1</v>
      </c>
      <c r="F2" s="113"/>
      <c r="G2" s="36"/>
      <c r="H2" s="36"/>
    </row>
    <row r="3" spans="1:8" x14ac:dyDescent="0.25">
      <c r="A3" s="1" t="s">
        <v>2</v>
      </c>
      <c r="B3" s="1" t="s">
        <v>3</v>
      </c>
      <c r="C3" s="32" t="s">
        <v>4</v>
      </c>
      <c r="D3" s="1" t="s">
        <v>5</v>
      </c>
      <c r="E3" s="1" t="s">
        <v>6</v>
      </c>
      <c r="F3" s="1" t="s">
        <v>7</v>
      </c>
      <c r="G3" s="36"/>
      <c r="H3" s="36"/>
    </row>
    <row r="4" spans="1:8" x14ac:dyDescent="0.25">
      <c r="A4" s="2">
        <f t="shared" ref="A4:A23" si="0">RANK(F4,$F$4:$F$23,1)</f>
        <v>1</v>
      </c>
      <c r="B4" s="3" t="s">
        <v>8</v>
      </c>
      <c r="C4" s="3">
        <v>1987</v>
      </c>
      <c r="D4" s="3" t="s">
        <v>9</v>
      </c>
      <c r="E4" s="3" t="s">
        <v>10</v>
      </c>
      <c r="F4" s="4">
        <v>5.0810185185185186E-3</v>
      </c>
    </row>
    <row r="5" spans="1:8" x14ac:dyDescent="0.25">
      <c r="A5" s="2">
        <f t="shared" si="0"/>
        <v>2</v>
      </c>
      <c r="B5" s="3" t="s">
        <v>11</v>
      </c>
      <c r="C5" s="3">
        <v>1975</v>
      </c>
      <c r="D5" s="3" t="s">
        <v>9</v>
      </c>
      <c r="E5" s="3" t="s">
        <v>10</v>
      </c>
      <c r="F5" s="4">
        <v>5.6782407407407406E-3</v>
      </c>
    </row>
    <row r="6" spans="1:8" x14ac:dyDescent="0.25">
      <c r="A6" s="2">
        <f t="shared" si="0"/>
        <v>3</v>
      </c>
      <c r="B6" s="3" t="s">
        <v>12</v>
      </c>
      <c r="C6" s="3">
        <v>1971</v>
      </c>
      <c r="D6" s="3" t="s">
        <v>13</v>
      </c>
      <c r="E6" s="3" t="s">
        <v>14</v>
      </c>
      <c r="F6" s="4">
        <v>5.7546296296296304E-3</v>
      </c>
    </row>
    <row r="7" spans="1:8" x14ac:dyDescent="0.25">
      <c r="A7" s="2">
        <f t="shared" si="0"/>
        <v>4</v>
      </c>
      <c r="B7" s="3" t="s">
        <v>15</v>
      </c>
      <c r="C7" s="3">
        <v>1971</v>
      </c>
      <c r="D7" s="3" t="s">
        <v>13</v>
      </c>
      <c r="E7" s="3" t="s">
        <v>10</v>
      </c>
      <c r="F7" s="4">
        <v>5.8819444444444457E-3</v>
      </c>
    </row>
    <row r="8" spans="1:8" x14ac:dyDescent="0.25">
      <c r="A8" s="2">
        <f t="shared" si="0"/>
        <v>5</v>
      </c>
      <c r="B8" s="3" t="s">
        <v>16</v>
      </c>
      <c r="C8" s="3">
        <v>1978</v>
      </c>
      <c r="D8" s="3" t="s">
        <v>9</v>
      </c>
      <c r="E8" s="3" t="s">
        <v>10</v>
      </c>
      <c r="F8" s="4">
        <v>5.9421296296296297E-3</v>
      </c>
    </row>
    <row r="9" spans="1:8" x14ac:dyDescent="0.25">
      <c r="A9" s="2">
        <f t="shared" si="0"/>
        <v>6</v>
      </c>
      <c r="B9" s="3" t="s">
        <v>17</v>
      </c>
      <c r="C9" s="3">
        <v>1960</v>
      </c>
      <c r="D9" s="3" t="s">
        <v>18</v>
      </c>
      <c r="E9" s="3" t="s">
        <v>10</v>
      </c>
      <c r="F9" s="4">
        <v>6.2708333333333331E-3</v>
      </c>
    </row>
    <row r="10" spans="1:8" x14ac:dyDescent="0.25">
      <c r="A10" s="2">
        <f t="shared" si="0"/>
        <v>7</v>
      </c>
      <c r="B10" s="3" t="s">
        <v>19</v>
      </c>
      <c r="C10" s="3">
        <v>1980</v>
      </c>
      <c r="D10" s="3" t="s">
        <v>9</v>
      </c>
      <c r="F10" s="4">
        <v>6.7708333333333336E-3</v>
      </c>
    </row>
    <row r="11" spans="1:8" x14ac:dyDescent="0.25">
      <c r="A11" s="2">
        <f t="shared" si="0"/>
        <v>8</v>
      </c>
      <c r="B11" s="3" t="s">
        <v>20</v>
      </c>
      <c r="C11" s="3">
        <v>1953</v>
      </c>
      <c r="D11" s="3" t="s">
        <v>18</v>
      </c>
      <c r="E11" s="3" t="s">
        <v>10</v>
      </c>
      <c r="F11" s="4">
        <v>6.797453703703704E-3</v>
      </c>
    </row>
    <row r="12" spans="1:8" x14ac:dyDescent="0.25">
      <c r="A12" s="2">
        <f t="shared" si="0"/>
        <v>9</v>
      </c>
      <c r="B12" s="3" t="s">
        <v>21</v>
      </c>
      <c r="C12" s="3">
        <v>1970</v>
      </c>
      <c r="D12" s="3" t="s">
        <v>13</v>
      </c>
      <c r="E12" s="3" t="s">
        <v>22</v>
      </c>
      <c r="F12" s="4">
        <v>6.9629629629629633E-3</v>
      </c>
    </row>
    <row r="13" spans="1:8" x14ac:dyDescent="0.25">
      <c r="A13" s="2">
        <f t="shared" si="0"/>
        <v>10</v>
      </c>
      <c r="B13" s="3" t="s">
        <v>23</v>
      </c>
      <c r="C13" s="3">
        <v>1958</v>
      </c>
      <c r="D13" s="3" t="s">
        <v>18</v>
      </c>
      <c r="E13" s="3" t="s">
        <v>24</v>
      </c>
      <c r="F13" s="4">
        <v>7.2106481481481475E-3</v>
      </c>
    </row>
    <row r="14" spans="1:8" x14ac:dyDescent="0.25">
      <c r="A14" s="2">
        <f t="shared" si="0"/>
        <v>11</v>
      </c>
      <c r="B14" s="3" t="s">
        <v>25</v>
      </c>
      <c r="C14" s="3">
        <v>1952</v>
      </c>
      <c r="D14" s="3" t="s">
        <v>26</v>
      </c>
      <c r="E14" s="3" t="s">
        <v>10</v>
      </c>
      <c r="F14" s="4">
        <v>7.2453703703703708E-3</v>
      </c>
    </row>
    <row r="15" spans="1:8" x14ac:dyDescent="0.25">
      <c r="A15" s="2">
        <f t="shared" si="0"/>
        <v>12</v>
      </c>
      <c r="B15" s="3" t="s">
        <v>27</v>
      </c>
      <c r="C15" s="3">
        <v>1974</v>
      </c>
      <c r="D15" s="3" t="s">
        <v>28</v>
      </c>
      <c r="E15" s="3" t="s">
        <v>10</v>
      </c>
      <c r="F15" s="4">
        <v>7.2847222222222228E-3</v>
      </c>
    </row>
    <row r="16" spans="1:8" x14ac:dyDescent="0.25">
      <c r="A16" s="2">
        <f t="shared" si="0"/>
        <v>13</v>
      </c>
      <c r="B16" s="3" t="s">
        <v>29</v>
      </c>
      <c r="C16" s="3">
        <v>1951</v>
      </c>
      <c r="D16" s="3" t="s">
        <v>26</v>
      </c>
      <c r="E16" s="3" t="s">
        <v>10</v>
      </c>
      <c r="F16" s="4">
        <v>7.3819444444444444E-3</v>
      </c>
    </row>
    <row r="17" spans="1:8" x14ac:dyDescent="0.25">
      <c r="A17" s="2">
        <f t="shared" si="0"/>
        <v>14</v>
      </c>
      <c r="B17" s="3" t="s">
        <v>30</v>
      </c>
      <c r="C17" s="3">
        <v>1950</v>
      </c>
      <c r="D17" s="3" t="s">
        <v>26</v>
      </c>
      <c r="E17" s="3" t="s">
        <v>10</v>
      </c>
      <c r="F17" s="4">
        <v>7.4791666666666661E-3</v>
      </c>
    </row>
    <row r="18" spans="1:8" x14ac:dyDescent="0.25">
      <c r="A18" s="2">
        <f t="shared" si="0"/>
        <v>15</v>
      </c>
      <c r="B18" s="3" t="s">
        <v>31</v>
      </c>
      <c r="C18" s="3">
        <v>1969</v>
      </c>
      <c r="D18" s="3" t="s">
        <v>13</v>
      </c>
      <c r="E18" s="3" t="s">
        <v>32</v>
      </c>
      <c r="F18" s="4">
        <v>7.5451388888888894E-3</v>
      </c>
    </row>
    <row r="19" spans="1:8" x14ac:dyDescent="0.25">
      <c r="A19" s="2">
        <f t="shared" si="0"/>
        <v>16</v>
      </c>
      <c r="B19" s="3" t="s">
        <v>33</v>
      </c>
      <c r="C19" s="3">
        <v>1987</v>
      </c>
      <c r="D19" s="3" t="s">
        <v>28</v>
      </c>
      <c r="E19" s="3" t="s">
        <v>34</v>
      </c>
      <c r="F19" s="4">
        <v>7.8067129629629632E-3</v>
      </c>
    </row>
    <row r="20" spans="1:8" x14ac:dyDescent="0.25">
      <c r="A20" s="2">
        <f t="shared" si="0"/>
        <v>17</v>
      </c>
      <c r="B20" s="3" t="s">
        <v>35</v>
      </c>
      <c r="C20" s="3">
        <v>1981</v>
      </c>
      <c r="D20" s="3" t="s">
        <v>9</v>
      </c>
      <c r="E20" s="3" t="s">
        <v>36</v>
      </c>
      <c r="F20" s="4">
        <v>8.0486111111111105E-3</v>
      </c>
    </row>
    <row r="21" spans="1:8" x14ac:dyDescent="0.25">
      <c r="A21" s="2">
        <f t="shared" si="0"/>
        <v>18</v>
      </c>
      <c r="B21" s="3" t="s">
        <v>37</v>
      </c>
      <c r="C21" s="3">
        <v>1955</v>
      </c>
      <c r="D21" s="3" t="s">
        <v>18</v>
      </c>
      <c r="E21" s="3" t="s">
        <v>10</v>
      </c>
      <c r="F21" s="4">
        <v>8.355324074074074E-3</v>
      </c>
    </row>
    <row r="22" spans="1:8" x14ac:dyDescent="0.25">
      <c r="A22" s="2">
        <f t="shared" si="0"/>
        <v>19</v>
      </c>
      <c r="B22" s="3" t="s">
        <v>38</v>
      </c>
      <c r="C22" s="3">
        <v>1961</v>
      </c>
      <c r="D22" s="3" t="s">
        <v>18</v>
      </c>
      <c r="E22" s="3" t="s">
        <v>36</v>
      </c>
      <c r="F22" s="4">
        <v>8.7824074074074072E-3</v>
      </c>
    </row>
    <row r="23" spans="1:8" x14ac:dyDescent="0.25">
      <c r="A23" s="2">
        <f t="shared" si="0"/>
        <v>20</v>
      </c>
      <c r="B23" s="3" t="s">
        <v>39</v>
      </c>
      <c r="C23" s="3">
        <v>1945</v>
      </c>
      <c r="D23" s="3" t="s">
        <v>26</v>
      </c>
      <c r="E23" s="3" t="s">
        <v>10</v>
      </c>
      <c r="F23" s="4">
        <v>9.2465277777777771E-3</v>
      </c>
    </row>
    <row r="24" spans="1:8" x14ac:dyDescent="0.25">
      <c r="A24" s="2"/>
    </row>
    <row r="25" spans="1:8" x14ac:dyDescent="0.25">
      <c r="A25" s="5"/>
      <c r="B25" s="1" t="s">
        <v>40</v>
      </c>
      <c r="C25" s="1"/>
      <c r="D25" s="1"/>
      <c r="E25" s="1"/>
      <c r="F25" s="1"/>
      <c r="G25" s="36"/>
      <c r="H25" s="36"/>
    </row>
    <row r="26" spans="1:8" x14ac:dyDescent="0.25">
      <c r="A26" s="2">
        <f>RANK(F26,$F$26:$F$30,1)</f>
        <v>1</v>
      </c>
      <c r="B26" s="3" t="s">
        <v>8</v>
      </c>
      <c r="C26" s="3">
        <v>1987</v>
      </c>
      <c r="D26" s="3" t="s">
        <v>9</v>
      </c>
      <c r="E26" s="3" t="s">
        <v>10</v>
      </c>
      <c r="F26" s="4">
        <v>5.0810185185185186E-3</v>
      </c>
      <c r="G26">
        <v>25</v>
      </c>
    </row>
    <row r="27" spans="1:8" x14ac:dyDescent="0.25">
      <c r="A27" s="2">
        <f>RANK(F27,$F$26:$F$30,1)</f>
        <v>2</v>
      </c>
      <c r="B27" s="3" t="s">
        <v>11</v>
      </c>
      <c r="C27" s="3">
        <v>1975</v>
      </c>
      <c r="D27" s="3" t="s">
        <v>9</v>
      </c>
      <c r="E27" s="3" t="s">
        <v>10</v>
      </c>
      <c r="F27" s="4">
        <v>5.6782407407407406E-3</v>
      </c>
      <c r="G27">
        <v>20</v>
      </c>
    </row>
    <row r="28" spans="1:8" x14ac:dyDescent="0.25">
      <c r="A28" s="2">
        <f>RANK(F28,$F$26:$F$30,1)</f>
        <v>3</v>
      </c>
      <c r="B28" s="3" t="s">
        <v>16</v>
      </c>
      <c r="C28" s="3">
        <v>1978</v>
      </c>
      <c r="D28" s="3" t="s">
        <v>9</v>
      </c>
      <c r="E28" s="3" t="s">
        <v>10</v>
      </c>
      <c r="F28" s="4">
        <v>5.9421296296296297E-3</v>
      </c>
      <c r="G28">
        <v>18</v>
      </c>
    </row>
    <row r="29" spans="1:8" x14ac:dyDescent="0.25">
      <c r="A29" s="2">
        <f>RANK(F29,$F$26:$F$30,1)</f>
        <v>4</v>
      </c>
      <c r="B29" s="3" t="s">
        <v>19</v>
      </c>
      <c r="C29" s="3">
        <v>1980</v>
      </c>
      <c r="D29" s="3" t="s">
        <v>9</v>
      </c>
      <c r="F29" s="4">
        <v>6.7708333333333336E-3</v>
      </c>
      <c r="G29">
        <v>17</v>
      </c>
    </row>
    <row r="30" spans="1:8" x14ac:dyDescent="0.25">
      <c r="A30" s="2">
        <f>RANK(F30,$F$26:$F$30,1)</f>
        <v>5</v>
      </c>
      <c r="B30" s="3" t="s">
        <v>35</v>
      </c>
      <c r="C30" s="3">
        <v>1981</v>
      </c>
      <c r="D30" s="3" t="s">
        <v>9</v>
      </c>
      <c r="E30" s="3" t="s">
        <v>36</v>
      </c>
      <c r="F30" s="4">
        <v>8.0486111111111105E-3</v>
      </c>
      <c r="G30">
        <v>16</v>
      </c>
    </row>
    <row r="31" spans="1:8" x14ac:dyDescent="0.25">
      <c r="A31" s="2"/>
    </row>
    <row r="32" spans="1:8" x14ac:dyDescent="0.25">
      <c r="A32" s="1"/>
      <c r="B32" s="1" t="s">
        <v>41</v>
      </c>
      <c r="C32" s="1"/>
      <c r="D32" s="1"/>
      <c r="E32" s="1"/>
      <c r="F32" s="1"/>
      <c r="G32" s="36"/>
      <c r="H32" s="36"/>
    </row>
    <row r="33" spans="1:8" x14ac:dyDescent="0.25">
      <c r="A33" s="2">
        <f>RANK(F33,$F$33:$F$36,1)</f>
        <v>1</v>
      </c>
      <c r="B33" s="3" t="s">
        <v>12</v>
      </c>
      <c r="C33" s="3">
        <v>1971</v>
      </c>
      <c r="D33" s="3" t="s">
        <v>13</v>
      </c>
      <c r="E33" s="3" t="s">
        <v>14</v>
      </c>
      <c r="F33" s="4">
        <v>5.7546296296296304E-3</v>
      </c>
    </row>
    <row r="34" spans="1:8" x14ac:dyDescent="0.25">
      <c r="A34" s="2">
        <f>RANK(F34,$F$33:$F$36,1)</f>
        <v>2</v>
      </c>
      <c r="B34" s="3" t="s">
        <v>15</v>
      </c>
      <c r="C34" s="3">
        <v>1971</v>
      </c>
      <c r="D34" s="3" t="s">
        <v>13</v>
      </c>
      <c r="E34" s="3" t="s">
        <v>10</v>
      </c>
      <c r="F34" s="4">
        <v>5.8819444444444457E-3</v>
      </c>
    </row>
    <row r="35" spans="1:8" x14ac:dyDescent="0.25">
      <c r="A35" s="2">
        <f>RANK(F35,$F$33:$F$36,1)</f>
        <v>3</v>
      </c>
      <c r="B35" s="3" t="s">
        <v>21</v>
      </c>
      <c r="C35" s="3">
        <v>1970</v>
      </c>
      <c r="D35" s="3" t="s">
        <v>13</v>
      </c>
      <c r="E35" s="3" t="s">
        <v>22</v>
      </c>
      <c r="F35" s="4">
        <v>6.9629629629629633E-3</v>
      </c>
    </row>
    <row r="36" spans="1:8" x14ac:dyDescent="0.25">
      <c r="A36" s="2">
        <f>RANK(F36,$F$33:$F$36,1)</f>
        <v>4</v>
      </c>
      <c r="B36" s="3" t="s">
        <v>31</v>
      </c>
      <c r="C36" s="3">
        <v>1969</v>
      </c>
      <c r="D36" s="3" t="s">
        <v>13</v>
      </c>
      <c r="E36" s="3" t="s">
        <v>32</v>
      </c>
      <c r="F36" s="4">
        <v>7.5451388888888894E-3</v>
      </c>
    </row>
    <row r="37" spans="1:8" x14ac:dyDescent="0.25">
      <c r="A37" s="2"/>
    </row>
    <row r="38" spans="1:8" x14ac:dyDescent="0.25">
      <c r="A38" s="1"/>
      <c r="B38" s="1" t="s">
        <v>42</v>
      </c>
      <c r="C38" s="1"/>
      <c r="D38" s="1"/>
      <c r="E38" s="1"/>
      <c r="F38" s="1"/>
      <c r="G38" s="36"/>
      <c r="H38" s="36"/>
    </row>
    <row r="39" spans="1:8" x14ac:dyDescent="0.25">
      <c r="A39" s="2">
        <f>RANK(F39,$F$39:$F$43,1)</f>
        <v>1</v>
      </c>
      <c r="B39" s="3" t="s">
        <v>17</v>
      </c>
      <c r="C39" s="3">
        <v>1960</v>
      </c>
      <c r="D39" s="3" t="s">
        <v>18</v>
      </c>
      <c r="E39" s="3" t="s">
        <v>10</v>
      </c>
      <c r="F39" s="4">
        <v>6.2708333333333331E-3</v>
      </c>
    </row>
    <row r="40" spans="1:8" x14ac:dyDescent="0.25">
      <c r="A40" s="2">
        <f>RANK(F40,$F$39:$F$43,1)</f>
        <v>2</v>
      </c>
      <c r="B40" s="3" t="s">
        <v>20</v>
      </c>
      <c r="C40" s="3">
        <v>1953</v>
      </c>
      <c r="D40" s="3" t="s">
        <v>18</v>
      </c>
      <c r="E40" s="3" t="s">
        <v>10</v>
      </c>
      <c r="F40" s="4">
        <v>6.797453703703704E-3</v>
      </c>
    </row>
    <row r="41" spans="1:8" x14ac:dyDescent="0.25">
      <c r="A41" s="2">
        <f>RANK(F41,$F$39:$F$43,1)</f>
        <v>3</v>
      </c>
      <c r="B41" s="3" t="s">
        <v>23</v>
      </c>
      <c r="C41" s="3">
        <v>1958</v>
      </c>
      <c r="D41" s="3" t="s">
        <v>18</v>
      </c>
      <c r="E41" s="3" t="s">
        <v>24</v>
      </c>
      <c r="F41" s="4">
        <v>7.2106481481481475E-3</v>
      </c>
    </row>
    <row r="42" spans="1:8" x14ac:dyDescent="0.25">
      <c r="A42" s="2">
        <f>RANK(F42,$F$39:$F$43,1)</f>
        <v>4</v>
      </c>
      <c r="B42" s="3" t="s">
        <v>37</v>
      </c>
      <c r="C42" s="3">
        <v>1955</v>
      </c>
      <c r="D42" s="3" t="s">
        <v>18</v>
      </c>
      <c r="E42" s="3" t="s">
        <v>10</v>
      </c>
      <c r="F42" s="4">
        <v>8.355324074074074E-3</v>
      </c>
    </row>
    <row r="43" spans="1:8" x14ac:dyDescent="0.25">
      <c r="A43" s="2">
        <f>RANK(F43,$F$39:$F$43,1)</f>
        <v>5</v>
      </c>
      <c r="B43" s="3" t="s">
        <v>38</v>
      </c>
      <c r="C43" s="3">
        <v>1961</v>
      </c>
      <c r="D43" s="3" t="s">
        <v>18</v>
      </c>
      <c r="E43" s="3" t="s">
        <v>36</v>
      </c>
      <c r="F43" s="4">
        <v>8.7824074074074072E-3</v>
      </c>
    </row>
    <row r="44" spans="1:8" x14ac:dyDescent="0.25">
      <c r="A44" s="2"/>
    </row>
    <row r="45" spans="1:8" x14ac:dyDescent="0.25">
      <c r="A45" s="1"/>
      <c r="B45" s="1" t="s">
        <v>43</v>
      </c>
      <c r="C45" s="1"/>
      <c r="D45" s="1"/>
      <c r="E45" s="1"/>
      <c r="F45" s="1"/>
      <c r="G45" s="36"/>
      <c r="H45" s="36"/>
    </row>
    <row r="46" spans="1:8" x14ac:dyDescent="0.25">
      <c r="A46" s="2">
        <f>RANK(F46,$F$46:$F$49,1)</f>
        <v>1</v>
      </c>
      <c r="B46" s="3" t="s">
        <v>25</v>
      </c>
      <c r="C46" s="3">
        <v>1952</v>
      </c>
      <c r="D46" s="3" t="s">
        <v>26</v>
      </c>
      <c r="E46" s="3" t="s">
        <v>10</v>
      </c>
      <c r="F46" s="4">
        <v>7.2453703703703708E-3</v>
      </c>
    </row>
    <row r="47" spans="1:8" x14ac:dyDescent="0.25">
      <c r="A47" s="2">
        <f>RANK(F47,$F$46:$F$49,1)</f>
        <v>2</v>
      </c>
      <c r="B47" s="3" t="s">
        <v>29</v>
      </c>
      <c r="C47" s="3">
        <v>1951</v>
      </c>
      <c r="D47" s="3" t="s">
        <v>26</v>
      </c>
      <c r="E47" s="3" t="s">
        <v>10</v>
      </c>
      <c r="F47" s="4">
        <v>7.3819444444444444E-3</v>
      </c>
    </row>
    <row r="48" spans="1:8" x14ac:dyDescent="0.25">
      <c r="A48" s="2">
        <f>RANK(F48,$F$46:$F$49,1)</f>
        <v>3</v>
      </c>
      <c r="B48" s="3" t="s">
        <v>30</v>
      </c>
      <c r="C48" s="3">
        <v>1950</v>
      </c>
      <c r="D48" s="3" t="s">
        <v>26</v>
      </c>
      <c r="E48" s="3" t="s">
        <v>10</v>
      </c>
      <c r="F48" s="4">
        <v>7.4791666666666661E-3</v>
      </c>
    </row>
    <row r="49" spans="1:8" x14ac:dyDescent="0.25">
      <c r="A49" s="2">
        <f>RANK(F49,$F$46:$F$49,1)</f>
        <v>4</v>
      </c>
      <c r="B49" s="3" t="s">
        <v>39</v>
      </c>
      <c r="C49" s="3">
        <v>1945</v>
      </c>
      <c r="D49" s="3" t="s">
        <v>26</v>
      </c>
      <c r="E49" s="3" t="s">
        <v>10</v>
      </c>
      <c r="F49" s="4">
        <v>9.2465277777777771E-3</v>
      </c>
    </row>
    <row r="50" spans="1:8" x14ac:dyDescent="0.25">
      <c r="A50" s="2"/>
    </row>
    <row r="51" spans="1:8" x14ac:dyDescent="0.25">
      <c r="A51" s="1"/>
      <c r="B51" s="1" t="s">
        <v>44</v>
      </c>
      <c r="C51" s="1"/>
      <c r="D51" s="1"/>
      <c r="E51" s="1"/>
      <c r="F51" s="1"/>
      <c r="G51" s="36"/>
      <c r="H51" s="36"/>
    </row>
    <row r="52" spans="1:8" x14ac:dyDescent="0.25">
      <c r="A52" s="2">
        <f>RANK(F52,$F$52:$F$53,1)</f>
        <v>1</v>
      </c>
      <c r="B52" s="3" t="s">
        <v>27</v>
      </c>
      <c r="C52" s="3">
        <v>1974</v>
      </c>
      <c r="D52" s="3" t="s">
        <v>28</v>
      </c>
      <c r="E52" s="3" t="s">
        <v>10</v>
      </c>
      <c r="F52" s="4">
        <v>7.2847222222222228E-3</v>
      </c>
      <c r="G52">
        <v>25</v>
      </c>
    </row>
    <row r="53" spans="1:8" x14ac:dyDescent="0.25">
      <c r="A53" s="2">
        <f>RANK(F53,$F$52:$F$53,1)</f>
        <v>2</v>
      </c>
      <c r="B53" s="3" t="s">
        <v>33</v>
      </c>
      <c r="C53" s="3">
        <v>1987</v>
      </c>
      <c r="D53" s="3" t="s">
        <v>28</v>
      </c>
      <c r="E53" s="3" t="s">
        <v>10</v>
      </c>
      <c r="F53" s="4">
        <v>7.8067129629629632E-3</v>
      </c>
      <c r="G53">
        <v>20</v>
      </c>
    </row>
    <row r="55" spans="1:8" x14ac:dyDescent="0.25">
      <c r="A55" s="1"/>
      <c r="B55" s="1" t="s">
        <v>50</v>
      </c>
      <c r="C55" s="1"/>
      <c r="D55" s="1"/>
      <c r="E55" s="1"/>
      <c r="F55" s="1"/>
      <c r="G55" s="36"/>
      <c r="H55" s="36"/>
    </row>
    <row r="56" spans="1:8" x14ac:dyDescent="0.25">
      <c r="A56" s="3">
        <v>1</v>
      </c>
      <c r="B56" s="3" t="s">
        <v>12</v>
      </c>
      <c r="C56" s="3" t="s">
        <v>45</v>
      </c>
      <c r="D56" s="3">
        <v>1971</v>
      </c>
      <c r="E56" s="4" t="s">
        <v>14</v>
      </c>
      <c r="F56" s="4">
        <v>5.7546296296296304E-3</v>
      </c>
      <c r="G56">
        <v>440</v>
      </c>
      <c r="H56">
        <v>25</v>
      </c>
    </row>
    <row r="57" spans="1:8" x14ac:dyDescent="0.25">
      <c r="A57" s="3">
        <v>2</v>
      </c>
      <c r="B57" s="3" t="s">
        <v>17</v>
      </c>
      <c r="C57" s="3" t="s">
        <v>46</v>
      </c>
      <c r="D57" s="3">
        <v>1960</v>
      </c>
      <c r="E57" s="4" t="s">
        <v>10</v>
      </c>
      <c r="F57" s="4">
        <v>6.2708333333333331E-3</v>
      </c>
      <c r="G57">
        <v>436</v>
      </c>
      <c r="H57">
        <v>20</v>
      </c>
    </row>
    <row r="58" spans="1:8" x14ac:dyDescent="0.25">
      <c r="A58" s="3">
        <v>3</v>
      </c>
      <c r="B58" s="3" t="s">
        <v>15</v>
      </c>
      <c r="C58" s="3" t="s">
        <v>45</v>
      </c>
      <c r="D58" s="3">
        <v>1971</v>
      </c>
      <c r="E58" s="4" t="s">
        <v>10</v>
      </c>
      <c r="F58" s="4">
        <v>5.8819444444444457E-3</v>
      </c>
      <c r="G58">
        <v>431</v>
      </c>
      <c r="H58">
        <v>18</v>
      </c>
    </row>
    <row r="59" spans="1:8" x14ac:dyDescent="0.25">
      <c r="A59" s="3">
        <v>4</v>
      </c>
      <c r="B59" s="3" t="s">
        <v>20</v>
      </c>
      <c r="C59" s="3" t="s">
        <v>47</v>
      </c>
      <c r="D59" s="3">
        <v>1953</v>
      </c>
      <c r="E59" s="4" t="s">
        <v>10</v>
      </c>
      <c r="F59" s="4">
        <v>6.797453703703704E-3</v>
      </c>
      <c r="G59">
        <v>419</v>
      </c>
      <c r="H59">
        <v>17</v>
      </c>
    </row>
    <row r="60" spans="1:8" x14ac:dyDescent="0.25">
      <c r="A60" s="3">
        <v>5</v>
      </c>
      <c r="B60" s="3" t="s">
        <v>25</v>
      </c>
      <c r="C60" s="3" t="s">
        <v>48</v>
      </c>
      <c r="D60" s="3">
        <v>1952</v>
      </c>
      <c r="E60" s="4" t="s">
        <v>10</v>
      </c>
      <c r="F60" s="4">
        <v>7.2453703703703708E-3</v>
      </c>
      <c r="G60">
        <v>412</v>
      </c>
      <c r="H60">
        <v>16</v>
      </c>
    </row>
    <row r="61" spans="1:8" x14ac:dyDescent="0.25">
      <c r="A61" s="3">
        <v>6</v>
      </c>
      <c r="B61" s="3" t="s">
        <v>29</v>
      </c>
      <c r="C61" s="3" t="s">
        <v>48</v>
      </c>
      <c r="D61" s="3">
        <v>1951</v>
      </c>
      <c r="E61" s="4" t="s">
        <v>10</v>
      </c>
      <c r="F61" s="4">
        <v>7.3819444444444444E-3</v>
      </c>
      <c r="G61">
        <v>404</v>
      </c>
      <c r="H61">
        <v>15</v>
      </c>
    </row>
    <row r="62" spans="1:8" x14ac:dyDescent="0.25">
      <c r="A62" s="3">
        <v>7</v>
      </c>
      <c r="B62" s="3" t="s">
        <v>30</v>
      </c>
      <c r="C62" s="3" t="s">
        <v>48</v>
      </c>
      <c r="D62" s="3">
        <v>1950</v>
      </c>
      <c r="E62" s="4" t="s">
        <v>10</v>
      </c>
      <c r="F62" s="4">
        <v>7.4791666666666661E-3</v>
      </c>
      <c r="G62">
        <v>399</v>
      </c>
      <c r="H62">
        <v>14</v>
      </c>
    </row>
    <row r="63" spans="1:8" x14ac:dyDescent="0.25">
      <c r="A63" s="3">
        <v>8</v>
      </c>
      <c r="B63" s="3" t="s">
        <v>23</v>
      </c>
      <c r="C63" s="3" t="s">
        <v>46</v>
      </c>
      <c r="D63" s="3">
        <v>1958</v>
      </c>
      <c r="E63" s="4" t="s">
        <v>24</v>
      </c>
      <c r="F63" s="4">
        <v>7.2106481481481475E-3</v>
      </c>
      <c r="G63">
        <v>379</v>
      </c>
      <c r="H63">
        <v>13</v>
      </c>
    </row>
    <row r="64" spans="1:8" x14ac:dyDescent="0.25">
      <c r="A64" s="3">
        <v>9</v>
      </c>
      <c r="B64" s="3" t="s">
        <v>21</v>
      </c>
      <c r="C64" s="3" t="s">
        <v>45</v>
      </c>
      <c r="D64" s="3">
        <v>1970</v>
      </c>
      <c r="E64" s="4" t="s">
        <v>22</v>
      </c>
      <c r="F64" s="4">
        <v>6.9629629629629633E-3</v>
      </c>
      <c r="G64">
        <v>364</v>
      </c>
      <c r="H64">
        <v>12</v>
      </c>
    </row>
    <row r="65" spans="1:8" x14ac:dyDescent="0.25">
      <c r="A65" s="3">
        <v>10</v>
      </c>
      <c r="B65" s="3" t="s">
        <v>37</v>
      </c>
      <c r="C65" s="3" t="s">
        <v>47</v>
      </c>
      <c r="D65" s="3">
        <v>1955</v>
      </c>
      <c r="E65" s="4" t="s">
        <v>10</v>
      </c>
      <c r="F65" s="4">
        <v>8.355324074074074E-3</v>
      </c>
      <c r="G65">
        <v>341</v>
      </c>
      <c r="H65">
        <v>11</v>
      </c>
    </row>
    <row r="66" spans="1:8" x14ac:dyDescent="0.25">
      <c r="A66" s="3">
        <v>11</v>
      </c>
      <c r="B66" s="3" t="s">
        <v>39</v>
      </c>
      <c r="C66" s="3" t="s">
        <v>49</v>
      </c>
      <c r="D66" s="3">
        <v>1945</v>
      </c>
      <c r="E66" s="4" t="s">
        <v>10</v>
      </c>
      <c r="F66" s="4">
        <v>9.2465277777777771E-3</v>
      </c>
      <c r="G66">
        <v>339</v>
      </c>
      <c r="H66">
        <v>10</v>
      </c>
    </row>
    <row r="67" spans="1:8" x14ac:dyDescent="0.25">
      <c r="A67" s="3">
        <v>12</v>
      </c>
      <c r="B67" s="3" t="s">
        <v>31</v>
      </c>
      <c r="C67" s="3" t="s">
        <v>45</v>
      </c>
      <c r="D67" s="3">
        <v>1969</v>
      </c>
      <c r="E67" s="4" t="s">
        <v>32</v>
      </c>
      <c r="F67" s="4">
        <v>7.5451388888888894E-3</v>
      </c>
      <c r="G67">
        <v>336</v>
      </c>
      <c r="H67">
        <v>9</v>
      </c>
    </row>
    <row r="68" spans="1:8" x14ac:dyDescent="0.25">
      <c r="A68" s="3">
        <v>13</v>
      </c>
      <c r="B68" s="3" t="s">
        <v>38</v>
      </c>
      <c r="C68" s="3" t="s">
        <v>46</v>
      </c>
      <c r="D68" s="3">
        <v>1961</v>
      </c>
      <c r="E68" s="4" t="s">
        <v>36</v>
      </c>
      <c r="F68" s="4">
        <v>8.7824074074074072E-3</v>
      </c>
      <c r="G68">
        <v>311</v>
      </c>
      <c r="H68">
        <v>8</v>
      </c>
    </row>
  </sheetData>
  <sortState ref="A33:F36">
    <sortCondition ref="A33:A36"/>
  </sortState>
  <mergeCells count="2">
    <mergeCell ref="E2:F2"/>
    <mergeCell ref="A1:H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7"/>
  <sheetViews>
    <sheetView topLeftCell="A35" workbookViewId="0">
      <selection activeCell="A57" sqref="A57"/>
    </sheetView>
  </sheetViews>
  <sheetFormatPr defaultRowHeight="15" x14ac:dyDescent="0.25"/>
  <cols>
    <col min="1" max="1" width="4.7109375" style="3" customWidth="1"/>
    <col min="2" max="2" width="25.42578125" style="3" customWidth="1"/>
    <col min="3" max="3" width="9.140625" style="3"/>
    <col min="4" max="4" width="4.7109375" style="3" customWidth="1"/>
    <col min="5" max="5" width="27.42578125" style="3" customWidth="1"/>
    <col min="6" max="6" width="8.5703125" style="3" customWidth="1"/>
    <col min="257" max="257" width="4.7109375" customWidth="1"/>
    <col min="258" max="258" width="25.42578125" customWidth="1"/>
    <col min="260" max="260" width="4.7109375" customWidth="1"/>
    <col min="261" max="261" width="27.42578125" customWidth="1"/>
    <col min="262" max="262" width="8.5703125" customWidth="1"/>
    <col min="513" max="513" width="4.7109375" customWidth="1"/>
    <col min="514" max="514" width="25.42578125" customWidth="1"/>
    <col min="516" max="516" width="4.7109375" customWidth="1"/>
    <col min="517" max="517" width="27.42578125" customWidth="1"/>
    <col min="518" max="518" width="8.5703125" customWidth="1"/>
    <col min="769" max="769" width="4.7109375" customWidth="1"/>
    <col min="770" max="770" width="25.42578125" customWidth="1"/>
    <col min="772" max="772" width="4.7109375" customWidth="1"/>
    <col min="773" max="773" width="27.42578125" customWidth="1"/>
    <col min="774" max="774" width="8.5703125" customWidth="1"/>
    <col min="1025" max="1025" width="4.7109375" customWidth="1"/>
    <col min="1026" max="1026" width="25.42578125" customWidth="1"/>
    <col min="1028" max="1028" width="4.7109375" customWidth="1"/>
    <col min="1029" max="1029" width="27.42578125" customWidth="1"/>
    <col min="1030" max="1030" width="8.5703125" customWidth="1"/>
    <col min="1281" max="1281" width="4.7109375" customWidth="1"/>
    <col min="1282" max="1282" width="25.42578125" customWidth="1"/>
    <col min="1284" max="1284" width="4.7109375" customWidth="1"/>
    <col min="1285" max="1285" width="27.42578125" customWidth="1"/>
    <col min="1286" max="1286" width="8.5703125" customWidth="1"/>
    <col min="1537" max="1537" width="4.7109375" customWidth="1"/>
    <col min="1538" max="1538" width="25.42578125" customWidth="1"/>
    <col min="1540" max="1540" width="4.7109375" customWidth="1"/>
    <col min="1541" max="1541" width="27.42578125" customWidth="1"/>
    <col min="1542" max="1542" width="8.5703125" customWidth="1"/>
    <col min="1793" max="1793" width="4.7109375" customWidth="1"/>
    <col min="1794" max="1794" width="25.42578125" customWidth="1"/>
    <col min="1796" max="1796" width="4.7109375" customWidth="1"/>
    <col min="1797" max="1797" width="27.42578125" customWidth="1"/>
    <col min="1798" max="1798" width="8.5703125" customWidth="1"/>
    <col min="2049" max="2049" width="4.7109375" customWidth="1"/>
    <col min="2050" max="2050" width="25.42578125" customWidth="1"/>
    <col min="2052" max="2052" width="4.7109375" customWidth="1"/>
    <col min="2053" max="2053" width="27.42578125" customWidth="1"/>
    <col min="2054" max="2054" width="8.5703125" customWidth="1"/>
    <col min="2305" max="2305" width="4.7109375" customWidth="1"/>
    <col min="2306" max="2306" width="25.42578125" customWidth="1"/>
    <col min="2308" max="2308" width="4.7109375" customWidth="1"/>
    <col min="2309" max="2309" width="27.42578125" customWidth="1"/>
    <col min="2310" max="2310" width="8.5703125" customWidth="1"/>
    <col min="2561" max="2561" width="4.7109375" customWidth="1"/>
    <col min="2562" max="2562" width="25.42578125" customWidth="1"/>
    <col min="2564" max="2564" width="4.7109375" customWidth="1"/>
    <col min="2565" max="2565" width="27.42578125" customWidth="1"/>
    <col min="2566" max="2566" width="8.5703125" customWidth="1"/>
    <col min="2817" max="2817" width="4.7109375" customWidth="1"/>
    <col min="2818" max="2818" width="25.42578125" customWidth="1"/>
    <col min="2820" max="2820" width="4.7109375" customWidth="1"/>
    <col min="2821" max="2821" width="27.42578125" customWidth="1"/>
    <col min="2822" max="2822" width="8.5703125" customWidth="1"/>
    <col min="3073" max="3073" width="4.7109375" customWidth="1"/>
    <col min="3074" max="3074" width="25.42578125" customWidth="1"/>
    <col min="3076" max="3076" width="4.7109375" customWidth="1"/>
    <col min="3077" max="3077" width="27.42578125" customWidth="1"/>
    <col min="3078" max="3078" width="8.5703125" customWidth="1"/>
    <col min="3329" max="3329" width="4.7109375" customWidth="1"/>
    <col min="3330" max="3330" width="25.42578125" customWidth="1"/>
    <col min="3332" max="3332" width="4.7109375" customWidth="1"/>
    <col min="3333" max="3333" width="27.42578125" customWidth="1"/>
    <col min="3334" max="3334" width="8.5703125" customWidth="1"/>
    <col min="3585" max="3585" width="4.7109375" customWidth="1"/>
    <col min="3586" max="3586" width="25.42578125" customWidth="1"/>
    <col min="3588" max="3588" width="4.7109375" customWidth="1"/>
    <col min="3589" max="3589" width="27.42578125" customWidth="1"/>
    <col min="3590" max="3590" width="8.5703125" customWidth="1"/>
    <col min="3841" max="3841" width="4.7109375" customWidth="1"/>
    <col min="3842" max="3842" width="25.42578125" customWidth="1"/>
    <col min="3844" max="3844" width="4.7109375" customWidth="1"/>
    <col min="3845" max="3845" width="27.42578125" customWidth="1"/>
    <col min="3846" max="3846" width="8.5703125" customWidth="1"/>
    <col min="4097" max="4097" width="4.7109375" customWidth="1"/>
    <col min="4098" max="4098" width="25.42578125" customWidth="1"/>
    <col min="4100" max="4100" width="4.7109375" customWidth="1"/>
    <col min="4101" max="4101" width="27.42578125" customWidth="1"/>
    <col min="4102" max="4102" width="8.5703125" customWidth="1"/>
    <col min="4353" max="4353" width="4.7109375" customWidth="1"/>
    <col min="4354" max="4354" width="25.42578125" customWidth="1"/>
    <col min="4356" max="4356" width="4.7109375" customWidth="1"/>
    <col min="4357" max="4357" width="27.42578125" customWidth="1"/>
    <col min="4358" max="4358" width="8.5703125" customWidth="1"/>
    <col min="4609" max="4609" width="4.7109375" customWidth="1"/>
    <col min="4610" max="4610" width="25.42578125" customWidth="1"/>
    <col min="4612" max="4612" width="4.7109375" customWidth="1"/>
    <col min="4613" max="4613" width="27.42578125" customWidth="1"/>
    <col min="4614" max="4614" width="8.5703125" customWidth="1"/>
    <col min="4865" max="4865" width="4.7109375" customWidth="1"/>
    <col min="4866" max="4866" width="25.42578125" customWidth="1"/>
    <col min="4868" max="4868" width="4.7109375" customWidth="1"/>
    <col min="4869" max="4869" width="27.42578125" customWidth="1"/>
    <col min="4870" max="4870" width="8.5703125" customWidth="1"/>
    <col min="5121" max="5121" width="4.7109375" customWidth="1"/>
    <col min="5122" max="5122" width="25.42578125" customWidth="1"/>
    <col min="5124" max="5124" width="4.7109375" customWidth="1"/>
    <col min="5125" max="5125" width="27.42578125" customWidth="1"/>
    <col min="5126" max="5126" width="8.5703125" customWidth="1"/>
    <col min="5377" max="5377" width="4.7109375" customWidth="1"/>
    <col min="5378" max="5378" width="25.42578125" customWidth="1"/>
    <col min="5380" max="5380" width="4.7109375" customWidth="1"/>
    <col min="5381" max="5381" width="27.42578125" customWidth="1"/>
    <col min="5382" max="5382" width="8.5703125" customWidth="1"/>
    <col min="5633" max="5633" width="4.7109375" customWidth="1"/>
    <col min="5634" max="5634" width="25.42578125" customWidth="1"/>
    <col min="5636" max="5636" width="4.7109375" customWidth="1"/>
    <col min="5637" max="5637" width="27.42578125" customWidth="1"/>
    <col min="5638" max="5638" width="8.5703125" customWidth="1"/>
    <col min="5889" max="5889" width="4.7109375" customWidth="1"/>
    <col min="5890" max="5890" width="25.42578125" customWidth="1"/>
    <col min="5892" max="5892" width="4.7109375" customWidth="1"/>
    <col min="5893" max="5893" width="27.42578125" customWidth="1"/>
    <col min="5894" max="5894" width="8.5703125" customWidth="1"/>
    <col min="6145" max="6145" width="4.7109375" customWidth="1"/>
    <col min="6146" max="6146" width="25.42578125" customWidth="1"/>
    <col min="6148" max="6148" width="4.7109375" customWidth="1"/>
    <col min="6149" max="6149" width="27.42578125" customWidth="1"/>
    <col min="6150" max="6150" width="8.5703125" customWidth="1"/>
    <col min="6401" max="6401" width="4.7109375" customWidth="1"/>
    <col min="6402" max="6402" width="25.42578125" customWidth="1"/>
    <col min="6404" max="6404" width="4.7109375" customWidth="1"/>
    <col min="6405" max="6405" width="27.42578125" customWidth="1"/>
    <col min="6406" max="6406" width="8.5703125" customWidth="1"/>
    <col min="6657" max="6657" width="4.7109375" customWidth="1"/>
    <col min="6658" max="6658" width="25.42578125" customWidth="1"/>
    <col min="6660" max="6660" width="4.7109375" customWidth="1"/>
    <col min="6661" max="6661" width="27.42578125" customWidth="1"/>
    <col min="6662" max="6662" width="8.5703125" customWidth="1"/>
    <col min="6913" max="6913" width="4.7109375" customWidth="1"/>
    <col min="6914" max="6914" width="25.42578125" customWidth="1"/>
    <col min="6916" max="6916" width="4.7109375" customWidth="1"/>
    <col min="6917" max="6917" width="27.42578125" customWidth="1"/>
    <col min="6918" max="6918" width="8.5703125" customWidth="1"/>
    <col min="7169" max="7169" width="4.7109375" customWidth="1"/>
    <col min="7170" max="7170" width="25.42578125" customWidth="1"/>
    <col min="7172" max="7172" width="4.7109375" customWidth="1"/>
    <col min="7173" max="7173" width="27.42578125" customWidth="1"/>
    <col min="7174" max="7174" width="8.5703125" customWidth="1"/>
    <col min="7425" max="7425" width="4.7109375" customWidth="1"/>
    <col min="7426" max="7426" width="25.42578125" customWidth="1"/>
    <col min="7428" max="7428" width="4.7109375" customWidth="1"/>
    <col min="7429" max="7429" width="27.42578125" customWidth="1"/>
    <col min="7430" max="7430" width="8.5703125" customWidth="1"/>
    <col min="7681" max="7681" width="4.7109375" customWidth="1"/>
    <col min="7682" max="7682" width="25.42578125" customWidth="1"/>
    <col min="7684" max="7684" width="4.7109375" customWidth="1"/>
    <col min="7685" max="7685" width="27.42578125" customWidth="1"/>
    <col min="7686" max="7686" width="8.5703125" customWidth="1"/>
    <col min="7937" max="7937" width="4.7109375" customWidth="1"/>
    <col min="7938" max="7938" width="25.42578125" customWidth="1"/>
    <col min="7940" max="7940" width="4.7109375" customWidth="1"/>
    <col min="7941" max="7941" width="27.42578125" customWidth="1"/>
    <col min="7942" max="7942" width="8.5703125" customWidth="1"/>
    <col min="8193" max="8193" width="4.7109375" customWidth="1"/>
    <col min="8194" max="8194" width="25.42578125" customWidth="1"/>
    <col min="8196" max="8196" width="4.7109375" customWidth="1"/>
    <col min="8197" max="8197" width="27.42578125" customWidth="1"/>
    <col min="8198" max="8198" width="8.5703125" customWidth="1"/>
    <col min="8449" max="8449" width="4.7109375" customWidth="1"/>
    <col min="8450" max="8450" width="25.42578125" customWidth="1"/>
    <col min="8452" max="8452" width="4.7109375" customWidth="1"/>
    <col min="8453" max="8453" width="27.42578125" customWidth="1"/>
    <col min="8454" max="8454" width="8.5703125" customWidth="1"/>
    <col min="8705" max="8705" width="4.7109375" customWidth="1"/>
    <col min="8706" max="8706" width="25.42578125" customWidth="1"/>
    <col min="8708" max="8708" width="4.7109375" customWidth="1"/>
    <col min="8709" max="8709" width="27.42578125" customWidth="1"/>
    <col min="8710" max="8710" width="8.5703125" customWidth="1"/>
    <col min="8961" max="8961" width="4.7109375" customWidth="1"/>
    <col min="8962" max="8962" width="25.42578125" customWidth="1"/>
    <col min="8964" max="8964" width="4.7109375" customWidth="1"/>
    <col min="8965" max="8965" width="27.42578125" customWidth="1"/>
    <col min="8966" max="8966" width="8.5703125" customWidth="1"/>
    <col min="9217" max="9217" width="4.7109375" customWidth="1"/>
    <col min="9218" max="9218" width="25.42578125" customWidth="1"/>
    <col min="9220" max="9220" width="4.7109375" customWidth="1"/>
    <col min="9221" max="9221" width="27.42578125" customWidth="1"/>
    <col min="9222" max="9222" width="8.5703125" customWidth="1"/>
    <col min="9473" max="9473" width="4.7109375" customWidth="1"/>
    <col min="9474" max="9474" width="25.42578125" customWidth="1"/>
    <col min="9476" max="9476" width="4.7109375" customWidth="1"/>
    <col min="9477" max="9477" width="27.42578125" customWidth="1"/>
    <col min="9478" max="9478" width="8.5703125" customWidth="1"/>
    <col min="9729" max="9729" width="4.7109375" customWidth="1"/>
    <col min="9730" max="9730" width="25.42578125" customWidth="1"/>
    <col min="9732" max="9732" width="4.7109375" customWidth="1"/>
    <col min="9733" max="9733" width="27.42578125" customWidth="1"/>
    <col min="9734" max="9734" width="8.5703125" customWidth="1"/>
    <col min="9985" max="9985" width="4.7109375" customWidth="1"/>
    <col min="9986" max="9986" width="25.42578125" customWidth="1"/>
    <col min="9988" max="9988" width="4.7109375" customWidth="1"/>
    <col min="9989" max="9989" width="27.42578125" customWidth="1"/>
    <col min="9990" max="9990" width="8.5703125" customWidth="1"/>
    <col min="10241" max="10241" width="4.7109375" customWidth="1"/>
    <col min="10242" max="10242" width="25.42578125" customWidth="1"/>
    <col min="10244" max="10244" width="4.7109375" customWidth="1"/>
    <col min="10245" max="10245" width="27.42578125" customWidth="1"/>
    <col min="10246" max="10246" width="8.5703125" customWidth="1"/>
    <col min="10497" max="10497" width="4.7109375" customWidth="1"/>
    <col min="10498" max="10498" width="25.42578125" customWidth="1"/>
    <col min="10500" max="10500" width="4.7109375" customWidth="1"/>
    <col min="10501" max="10501" width="27.42578125" customWidth="1"/>
    <col min="10502" max="10502" width="8.5703125" customWidth="1"/>
    <col min="10753" max="10753" width="4.7109375" customWidth="1"/>
    <col min="10754" max="10754" width="25.42578125" customWidth="1"/>
    <col min="10756" max="10756" width="4.7109375" customWidth="1"/>
    <col min="10757" max="10757" width="27.42578125" customWidth="1"/>
    <col min="10758" max="10758" width="8.5703125" customWidth="1"/>
    <col min="11009" max="11009" width="4.7109375" customWidth="1"/>
    <col min="11010" max="11010" width="25.42578125" customWidth="1"/>
    <col min="11012" max="11012" width="4.7109375" customWidth="1"/>
    <col min="11013" max="11013" width="27.42578125" customWidth="1"/>
    <col min="11014" max="11014" width="8.5703125" customWidth="1"/>
    <col min="11265" max="11265" width="4.7109375" customWidth="1"/>
    <col min="11266" max="11266" width="25.42578125" customWidth="1"/>
    <col min="11268" max="11268" width="4.7109375" customWidth="1"/>
    <col min="11269" max="11269" width="27.42578125" customWidth="1"/>
    <col min="11270" max="11270" width="8.5703125" customWidth="1"/>
    <col min="11521" max="11521" width="4.7109375" customWidth="1"/>
    <col min="11522" max="11522" width="25.42578125" customWidth="1"/>
    <col min="11524" max="11524" width="4.7109375" customWidth="1"/>
    <col min="11525" max="11525" width="27.42578125" customWidth="1"/>
    <col min="11526" max="11526" width="8.5703125" customWidth="1"/>
    <col min="11777" max="11777" width="4.7109375" customWidth="1"/>
    <col min="11778" max="11778" width="25.42578125" customWidth="1"/>
    <col min="11780" max="11780" width="4.7109375" customWidth="1"/>
    <col min="11781" max="11781" width="27.42578125" customWidth="1"/>
    <col min="11782" max="11782" width="8.5703125" customWidth="1"/>
    <col min="12033" max="12033" width="4.7109375" customWidth="1"/>
    <col min="12034" max="12034" width="25.42578125" customWidth="1"/>
    <col min="12036" max="12036" width="4.7109375" customWidth="1"/>
    <col min="12037" max="12037" width="27.42578125" customWidth="1"/>
    <col min="12038" max="12038" width="8.5703125" customWidth="1"/>
    <col min="12289" max="12289" width="4.7109375" customWidth="1"/>
    <col min="12290" max="12290" width="25.42578125" customWidth="1"/>
    <col min="12292" max="12292" width="4.7109375" customWidth="1"/>
    <col min="12293" max="12293" width="27.42578125" customWidth="1"/>
    <col min="12294" max="12294" width="8.5703125" customWidth="1"/>
    <col min="12545" max="12545" width="4.7109375" customWidth="1"/>
    <col min="12546" max="12546" width="25.42578125" customWidth="1"/>
    <col min="12548" max="12548" width="4.7109375" customWidth="1"/>
    <col min="12549" max="12549" width="27.42578125" customWidth="1"/>
    <col min="12550" max="12550" width="8.5703125" customWidth="1"/>
    <col min="12801" max="12801" width="4.7109375" customWidth="1"/>
    <col min="12802" max="12802" width="25.42578125" customWidth="1"/>
    <col min="12804" max="12804" width="4.7109375" customWidth="1"/>
    <col min="12805" max="12805" width="27.42578125" customWidth="1"/>
    <col min="12806" max="12806" width="8.5703125" customWidth="1"/>
    <col min="13057" max="13057" width="4.7109375" customWidth="1"/>
    <col min="13058" max="13058" width="25.42578125" customWidth="1"/>
    <col min="13060" max="13060" width="4.7109375" customWidth="1"/>
    <col min="13061" max="13061" width="27.42578125" customWidth="1"/>
    <col min="13062" max="13062" width="8.5703125" customWidth="1"/>
    <col min="13313" max="13313" width="4.7109375" customWidth="1"/>
    <col min="13314" max="13314" width="25.42578125" customWidth="1"/>
    <col min="13316" max="13316" width="4.7109375" customWidth="1"/>
    <col min="13317" max="13317" width="27.42578125" customWidth="1"/>
    <col min="13318" max="13318" width="8.5703125" customWidth="1"/>
    <col min="13569" max="13569" width="4.7109375" customWidth="1"/>
    <col min="13570" max="13570" width="25.42578125" customWidth="1"/>
    <col min="13572" max="13572" width="4.7109375" customWidth="1"/>
    <col min="13573" max="13573" width="27.42578125" customWidth="1"/>
    <col min="13574" max="13574" width="8.5703125" customWidth="1"/>
    <col min="13825" max="13825" width="4.7109375" customWidth="1"/>
    <col min="13826" max="13826" width="25.42578125" customWidth="1"/>
    <col min="13828" max="13828" width="4.7109375" customWidth="1"/>
    <col min="13829" max="13829" width="27.42578125" customWidth="1"/>
    <col min="13830" max="13830" width="8.5703125" customWidth="1"/>
    <col min="14081" max="14081" width="4.7109375" customWidth="1"/>
    <col min="14082" max="14082" width="25.42578125" customWidth="1"/>
    <col min="14084" max="14084" width="4.7109375" customWidth="1"/>
    <col min="14085" max="14085" width="27.42578125" customWidth="1"/>
    <col min="14086" max="14086" width="8.5703125" customWidth="1"/>
    <col min="14337" max="14337" width="4.7109375" customWidth="1"/>
    <col min="14338" max="14338" width="25.42578125" customWidth="1"/>
    <col min="14340" max="14340" width="4.7109375" customWidth="1"/>
    <col min="14341" max="14341" width="27.42578125" customWidth="1"/>
    <col min="14342" max="14342" width="8.5703125" customWidth="1"/>
    <col min="14593" max="14593" width="4.7109375" customWidth="1"/>
    <col min="14594" max="14594" width="25.42578125" customWidth="1"/>
    <col min="14596" max="14596" width="4.7109375" customWidth="1"/>
    <col min="14597" max="14597" width="27.42578125" customWidth="1"/>
    <col min="14598" max="14598" width="8.5703125" customWidth="1"/>
    <col min="14849" max="14849" width="4.7109375" customWidth="1"/>
    <col min="14850" max="14850" width="25.42578125" customWidth="1"/>
    <col min="14852" max="14852" width="4.7109375" customWidth="1"/>
    <col min="14853" max="14853" width="27.42578125" customWidth="1"/>
    <col min="14854" max="14854" width="8.5703125" customWidth="1"/>
    <col min="15105" max="15105" width="4.7109375" customWidth="1"/>
    <col min="15106" max="15106" width="25.42578125" customWidth="1"/>
    <col min="15108" max="15108" width="4.7109375" customWidth="1"/>
    <col min="15109" max="15109" width="27.42578125" customWidth="1"/>
    <col min="15110" max="15110" width="8.5703125" customWidth="1"/>
    <col min="15361" max="15361" width="4.7109375" customWidth="1"/>
    <col min="15362" max="15362" width="25.42578125" customWidth="1"/>
    <col min="15364" max="15364" width="4.7109375" customWidth="1"/>
    <col min="15365" max="15365" width="27.42578125" customWidth="1"/>
    <col min="15366" max="15366" width="8.5703125" customWidth="1"/>
    <col min="15617" max="15617" width="4.7109375" customWidth="1"/>
    <col min="15618" max="15618" width="25.42578125" customWidth="1"/>
    <col min="15620" max="15620" width="4.7109375" customWidth="1"/>
    <col min="15621" max="15621" width="27.42578125" customWidth="1"/>
    <col min="15622" max="15622" width="8.5703125" customWidth="1"/>
    <col min="15873" max="15873" width="4.7109375" customWidth="1"/>
    <col min="15874" max="15874" width="25.42578125" customWidth="1"/>
    <col min="15876" max="15876" width="4.7109375" customWidth="1"/>
    <col min="15877" max="15877" width="27.42578125" customWidth="1"/>
    <col min="15878" max="15878" width="8.5703125" customWidth="1"/>
    <col min="16129" max="16129" width="4.7109375" customWidth="1"/>
    <col min="16130" max="16130" width="25.42578125" customWidth="1"/>
    <col min="16132" max="16132" width="4.7109375" customWidth="1"/>
    <col min="16133" max="16133" width="27.42578125" customWidth="1"/>
    <col min="16134" max="16134" width="8.5703125" customWidth="1"/>
  </cols>
  <sheetData>
    <row r="1" spans="1:6" ht="41.25" customHeight="1" x14ac:dyDescent="0.3">
      <c r="A1" s="115" t="s">
        <v>160</v>
      </c>
      <c r="B1" s="115"/>
      <c r="C1" s="115"/>
      <c r="D1" s="115"/>
      <c r="E1" s="115"/>
      <c r="F1" s="115"/>
    </row>
    <row r="2" spans="1:6" ht="14.25" customHeight="1" x14ac:dyDescent="0.25">
      <c r="A2" s="60"/>
      <c r="B2" s="60"/>
      <c r="C2" s="60"/>
      <c r="D2" s="60"/>
      <c r="E2" s="116" t="s">
        <v>161</v>
      </c>
      <c r="F2" s="116"/>
    </row>
    <row r="3" spans="1:6" x14ac:dyDescent="0.25">
      <c r="A3" s="60" t="s">
        <v>2</v>
      </c>
      <c r="B3" s="60" t="s">
        <v>3</v>
      </c>
      <c r="C3" s="60" t="s">
        <v>4</v>
      </c>
      <c r="D3" s="60" t="s">
        <v>5</v>
      </c>
      <c r="E3" s="60" t="s">
        <v>6</v>
      </c>
      <c r="F3" s="60" t="s">
        <v>7</v>
      </c>
    </row>
    <row r="4" spans="1:6" x14ac:dyDescent="0.25">
      <c r="A4" s="2">
        <v>1</v>
      </c>
      <c r="B4" s="3" t="s">
        <v>16</v>
      </c>
      <c r="C4" s="3">
        <v>1978</v>
      </c>
      <c r="D4" s="3" t="s">
        <v>9</v>
      </c>
      <c r="E4" s="3" t="s">
        <v>10</v>
      </c>
      <c r="F4" s="4">
        <v>6.7013888888888887E-3</v>
      </c>
    </row>
    <row r="5" spans="1:6" x14ac:dyDescent="0.25">
      <c r="A5" s="2">
        <v>2</v>
      </c>
      <c r="B5" s="3" t="s">
        <v>15</v>
      </c>
      <c r="C5" s="3">
        <v>1971</v>
      </c>
      <c r="D5" s="3" t="s">
        <v>13</v>
      </c>
      <c r="E5" s="3" t="s">
        <v>10</v>
      </c>
      <c r="F5" s="4">
        <v>6.875E-3</v>
      </c>
    </row>
    <row r="6" spans="1:6" x14ac:dyDescent="0.25">
      <c r="A6" s="2">
        <v>3</v>
      </c>
      <c r="B6" s="3" t="s">
        <v>12</v>
      </c>
      <c r="C6" s="3">
        <v>1971</v>
      </c>
      <c r="D6" s="3" t="s">
        <v>13</v>
      </c>
      <c r="E6" s="3" t="s">
        <v>14</v>
      </c>
      <c r="F6" s="4">
        <v>6.9907407407407409E-3</v>
      </c>
    </row>
    <row r="7" spans="1:6" x14ac:dyDescent="0.25">
      <c r="A7" s="2">
        <v>4</v>
      </c>
      <c r="B7" s="3" t="s">
        <v>17</v>
      </c>
      <c r="C7" s="3">
        <v>1960</v>
      </c>
      <c r="D7" s="3" t="s">
        <v>18</v>
      </c>
      <c r="E7" s="3" t="s">
        <v>10</v>
      </c>
      <c r="F7" s="4">
        <v>7.083333333333333E-3</v>
      </c>
    </row>
    <row r="8" spans="1:6" x14ac:dyDescent="0.25">
      <c r="A8" s="2">
        <v>5</v>
      </c>
      <c r="B8" s="3" t="s">
        <v>11</v>
      </c>
      <c r="C8" s="3">
        <v>1975</v>
      </c>
      <c r="D8" s="3" t="s">
        <v>9</v>
      </c>
      <c r="E8" s="3" t="s">
        <v>10</v>
      </c>
      <c r="F8" s="4">
        <v>7.0949074074074074E-3</v>
      </c>
    </row>
    <row r="9" spans="1:6" x14ac:dyDescent="0.25">
      <c r="A9" s="2">
        <v>6</v>
      </c>
      <c r="B9" s="3" t="s">
        <v>154</v>
      </c>
      <c r="C9" s="3">
        <v>1986</v>
      </c>
      <c r="D9" s="3" t="s">
        <v>9</v>
      </c>
      <c r="E9" s="3" t="s">
        <v>112</v>
      </c>
      <c r="F9" s="4">
        <v>7.7314814814814815E-3</v>
      </c>
    </row>
    <row r="10" spans="1:6" x14ac:dyDescent="0.25">
      <c r="A10" s="2">
        <v>7</v>
      </c>
      <c r="B10" s="3" t="s">
        <v>155</v>
      </c>
      <c r="C10" s="3">
        <v>1961</v>
      </c>
      <c r="D10" s="3" t="s">
        <v>18</v>
      </c>
      <c r="E10" s="3" t="s">
        <v>10</v>
      </c>
      <c r="F10" s="4">
        <v>7.9976851851851858E-3</v>
      </c>
    </row>
    <row r="11" spans="1:6" x14ac:dyDescent="0.25">
      <c r="A11" s="2">
        <v>8</v>
      </c>
      <c r="B11" s="3" t="s">
        <v>21</v>
      </c>
      <c r="C11" s="3">
        <v>1970</v>
      </c>
      <c r="D11" s="3" t="s">
        <v>13</v>
      </c>
      <c r="E11" s="3" t="s">
        <v>22</v>
      </c>
      <c r="F11" s="4">
        <v>8.0555555555555554E-3</v>
      </c>
    </row>
    <row r="12" spans="1:6" x14ac:dyDescent="0.25">
      <c r="A12" s="2">
        <v>9</v>
      </c>
      <c r="B12" s="3" t="s">
        <v>29</v>
      </c>
      <c r="C12" s="3">
        <v>1951</v>
      </c>
      <c r="D12" s="3" t="s">
        <v>26</v>
      </c>
      <c r="E12" s="3" t="s">
        <v>10</v>
      </c>
      <c r="F12" s="4">
        <v>8.5995370370370375E-3</v>
      </c>
    </row>
    <row r="13" spans="1:6" x14ac:dyDescent="0.25">
      <c r="A13" s="2">
        <v>10</v>
      </c>
      <c r="B13" s="3" t="s">
        <v>25</v>
      </c>
      <c r="C13" s="3">
        <v>1952</v>
      </c>
      <c r="D13" s="3" t="s">
        <v>26</v>
      </c>
      <c r="E13" s="3" t="s">
        <v>10</v>
      </c>
      <c r="F13" s="4">
        <v>8.7152777777777784E-3</v>
      </c>
    </row>
    <row r="14" spans="1:6" x14ac:dyDescent="0.25">
      <c r="A14" s="2">
        <v>11</v>
      </c>
      <c r="B14" s="3" t="s">
        <v>27</v>
      </c>
      <c r="C14" s="3">
        <v>1974</v>
      </c>
      <c r="D14" s="3" t="s">
        <v>28</v>
      </c>
      <c r="E14" s="3" t="s">
        <v>10</v>
      </c>
      <c r="F14" s="4">
        <v>8.9351851851851849E-3</v>
      </c>
    </row>
    <row r="15" spans="1:6" x14ac:dyDescent="0.25">
      <c r="A15" s="2">
        <v>12</v>
      </c>
      <c r="B15" s="3" t="s">
        <v>35</v>
      </c>
      <c r="C15" s="3">
        <v>1981</v>
      </c>
      <c r="D15" s="3" t="s">
        <v>9</v>
      </c>
      <c r="E15" s="3" t="s">
        <v>36</v>
      </c>
      <c r="F15" s="4">
        <v>9.3518518518518525E-3</v>
      </c>
    </row>
    <row r="16" spans="1:6" x14ac:dyDescent="0.25">
      <c r="A16" s="2">
        <v>13</v>
      </c>
      <c r="B16" s="3" t="s">
        <v>33</v>
      </c>
      <c r="C16" s="3">
        <v>1987</v>
      </c>
      <c r="D16" s="3" t="s">
        <v>28</v>
      </c>
      <c r="E16" s="3" t="s">
        <v>10</v>
      </c>
      <c r="F16" s="4">
        <v>9.3981481481481485E-3</v>
      </c>
    </row>
    <row r="17" spans="1:7" x14ac:dyDescent="0.25">
      <c r="A17" s="2">
        <v>14</v>
      </c>
      <c r="B17" s="3" t="s">
        <v>156</v>
      </c>
      <c r="C17" s="3">
        <v>1973</v>
      </c>
      <c r="D17" s="3" t="s">
        <v>9</v>
      </c>
      <c r="E17" s="3" t="s">
        <v>158</v>
      </c>
      <c r="F17" s="4">
        <v>9.8379629629629633E-3</v>
      </c>
    </row>
    <row r="18" spans="1:7" x14ac:dyDescent="0.25">
      <c r="A18" s="2">
        <v>15</v>
      </c>
      <c r="B18" s="3" t="s">
        <v>38</v>
      </c>
      <c r="C18" s="3">
        <v>1961</v>
      </c>
      <c r="D18" s="3" t="s">
        <v>18</v>
      </c>
      <c r="E18" s="3" t="s">
        <v>36</v>
      </c>
      <c r="F18" s="4">
        <v>1.0520833333333333E-2</v>
      </c>
    </row>
    <row r="19" spans="1:7" x14ac:dyDescent="0.25">
      <c r="A19" s="2">
        <v>16</v>
      </c>
      <c r="B19" s="3" t="s">
        <v>156</v>
      </c>
      <c r="D19" s="3" t="s">
        <v>9</v>
      </c>
      <c r="E19" s="3" t="s">
        <v>34</v>
      </c>
      <c r="F19" s="4">
        <v>1.1446759259259259E-2</v>
      </c>
    </row>
    <row r="20" spans="1:7" x14ac:dyDescent="0.25">
      <c r="A20" s="2">
        <v>17</v>
      </c>
      <c r="B20" s="3" t="s">
        <v>157</v>
      </c>
      <c r="C20" s="3">
        <v>2001</v>
      </c>
      <c r="D20" s="3" t="s">
        <v>28</v>
      </c>
      <c r="E20" s="3" t="s">
        <v>93</v>
      </c>
      <c r="F20" s="4">
        <v>1.8055555555555554E-2</v>
      </c>
    </row>
    <row r="21" spans="1:7" x14ac:dyDescent="0.25">
      <c r="A21" s="2"/>
    </row>
    <row r="22" spans="1:7" x14ac:dyDescent="0.25">
      <c r="A22" s="61"/>
      <c r="B22" s="60" t="s">
        <v>40</v>
      </c>
      <c r="C22" s="60"/>
      <c r="D22" s="60"/>
      <c r="E22" s="60"/>
      <c r="F22" s="60"/>
    </row>
    <row r="23" spans="1:7" x14ac:dyDescent="0.25">
      <c r="A23" s="2">
        <v>1</v>
      </c>
      <c r="B23" s="3" t="s">
        <v>16</v>
      </c>
      <c r="C23" s="3">
        <v>1978</v>
      </c>
      <c r="D23" s="3" t="s">
        <v>9</v>
      </c>
      <c r="E23" s="3" t="s">
        <v>10</v>
      </c>
      <c r="F23" s="4">
        <v>6.7013888888888887E-3</v>
      </c>
      <c r="G23">
        <v>25</v>
      </c>
    </row>
    <row r="24" spans="1:7" x14ac:dyDescent="0.25">
      <c r="A24" s="2">
        <v>2</v>
      </c>
      <c r="B24" s="3" t="s">
        <v>11</v>
      </c>
      <c r="C24" s="3">
        <v>1975</v>
      </c>
      <c r="D24" s="3" t="s">
        <v>9</v>
      </c>
      <c r="E24" s="3" t="s">
        <v>10</v>
      </c>
      <c r="F24" s="4">
        <v>7.0949074074074074E-3</v>
      </c>
      <c r="G24">
        <v>20</v>
      </c>
    </row>
    <row r="25" spans="1:7" x14ac:dyDescent="0.25">
      <c r="A25" s="2">
        <v>3</v>
      </c>
      <c r="B25" s="3" t="s">
        <v>154</v>
      </c>
      <c r="C25" s="3">
        <v>1986</v>
      </c>
      <c r="D25" s="3" t="s">
        <v>9</v>
      </c>
      <c r="E25" s="3" t="s">
        <v>112</v>
      </c>
      <c r="F25" s="4">
        <v>7.7314814814814815E-3</v>
      </c>
      <c r="G25">
        <v>18</v>
      </c>
    </row>
    <row r="26" spans="1:7" x14ac:dyDescent="0.25">
      <c r="A26" s="2">
        <v>4</v>
      </c>
      <c r="B26" s="3" t="s">
        <v>35</v>
      </c>
      <c r="C26" s="3">
        <v>1981</v>
      </c>
      <c r="D26" s="3" t="s">
        <v>9</v>
      </c>
      <c r="E26" s="3" t="s">
        <v>36</v>
      </c>
      <c r="F26" s="4">
        <v>9.3518518518518525E-3</v>
      </c>
      <c r="G26">
        <v>17</v>
      </c>
    </row>
    <row r="27" spans="1:7" x14ac:dyDescent="0.25">
      <c r="A27" s="2">
        <v>5</v>
      </c>
      <c r="B27" s="3" t="s">
        <v>156</v>
      </c>
      <c r="C27" s="3">
        <v>1973</v>
      </c>
      <c r="D27" s="3" t="s">
        <v>9</v>
      </c>
      <c r="E27" s="3" t="s">
        <v>158</v>
      </c>
      <c r="F27" s="4">
        <v>9.8379629629629633E-3</v>
      </c>
      <c r="G27">
        <v>16</v>
      </c>
    </row>
    <row r="28" spans="1:7" x14ac:dyDescent="0.25">
      <c r="A28" s="2">
        <v>6</v>
      </c>
      <c r="B28" s="3" t="s">
        <v>162</v>
      </c>
      <c r="D28" s="3" t="s">
        <v>9</v>
      </c>
      <c r="F28" s="4">
        <v>1.1446759259259259E-2</v>
      </c>
      <c r="G28">
        <v>15</v>
      </c>
    </row>
    <row r="29" spans="1:7" x14ac:dyDescent="0.25">
      <c r="A29" s="2"/>
    </row>
    <row r="30" spans="1:7" x14ac:dyDescent="0.25">
      <c r="A30" s="60"/>
      <c r="B30" s="60" t="s">
        <v>41</v>
      </c>
      <c r="C30" s="60"/>
      <c r="D30" s="60"/>
      <c r="E30" s="60"/>
      <c r="F30" s="60"/>
    </row>
    <row r="31" spans="1:7" x14ac:dyDescent="0.25">
      <c r="A31" s="2">
        <v>1</v>
      </c>
      <c r="B31" s="3" t="s">
        <v>15</v>
      </c>
      <c r="C31" s="3">
        <v>1971</v>
      </c>
      <c r="D31" s="3" t="s">
        <v>13</v>
      </c>
      <c r="E31" s="3" t="s">
        <v>10</v>
      </c>
      <c r="F31" s="4">
        <v>6.875E-3</v>
      </c>
    </row>
    <row r="32" spans="1:7" x14ac:dyDescent="0.25">
      <c r="A32" s="2">
        <v>2</v>
      </c>
      <c r="B32" s="3" t="s">
        <v>12</v>
      </c>
      <c r="C32" s="3">
        <v>1971</v>
      </c>
      <c r="D32" s="3" t="s">
        <v>13</v>
      </c>
      <c r="E32" s="3" t="s">
        <v>14</v>
      </c>
      <c r="F32" s="4">
        <v>6.9907407407407409E-3</v>
      </c>
    </row>
    <row r="33" spans="1:7" x14ac:dyDescent="0.25">
      <c r="A33" s="2">
        <v>3</v>
      </c>
      <c r="B33" s="3" t="s">
        <v>21</v>
      </c>
      <c r="C33" s="3">
        <v>1970</v>
      </c>
      <c r="D33" s="3" t="s">
        <v>13</v>
      </c>
      <c r="E33" s="3" t="s">
        <v>22</v>
      </c>
      <c r="F33" s="4">
        <v>8.0555555555555554E-3</v>
      </c>
    </row>
    <row r="34" spans="1:7" x14ac:dyDescent="0.25">
      <c r="A34" s="2"/>
    </row>
    <row r="35" spans="1:7" x14ac:dyDescent="0.25">
      <c r="A35" s="60"/>
      <c r="B35" s="60" t="s">
        <v>42</v>
      </c>
      <c r="C35" s="60"/>
      <c r="D35" s="60"/>
      <c r="E35" s="60"/>
      <c r="F35" s="60"/>
    </row>
    <row r="36" spans="1:7" x14ac:dyDescent="0.25">
      <c r="A36" s="2">
        <v>1</v>
      </c>
      <c r="B36" s="3" t="s">
        <v>17</v>
      </c>
      <c r="C36" s="3">
        <v>1960</v>
      </c>
      <c r="D36" s="3" t="s">
        <v>18</v>
      </c>
      <c r="E36" s="3" t="s">
        <v>10</v>
      </c>
      <c r="F36" s="4">
        <v>7.083333333333333E-3</v>
      </c>
    </row>
    <row r="37" spans="1:7" x14ac:dyDescent="0.25">
      <c r="A37" s="2">
        <v>2</v>
      </c>
      <c r="B37" s="3" t="s">
        <v>155</v>
      </c>
      <c r="C37" s="3">
        <v>1961</v>
      </c>
      <c r="D37" s="3" t="s">
        <v>18</v>
      </c>
      <c r="E37" s="3" t="s">
        <v>10</v>
      </c>
      <c r="F37" s="4">
        <v>7.9976851851851858E-3</v>
      </c>
    </row>
    <row r="38" spans="1:7" x14ac:dyDescent="0.25">
      <c r="A38" s="2">
        <v>3</v>
      </c>
      <c r="B38" s="3" t="s">
        <v>38</v>
      </c>
      <c r="C38" s="3">
        <v>1961</v>
      </c>
      <c r="D38" s="3" t="s">
        <v>18</v>
      </c>
      <c r="E38" s="3" t="s">
        <v>36</v>
      </c>
      <c r="F38" s="4">
        <v>1.0520833333333333E-2</v>
      </c>
    </row>
    <row r="39" spans="1:7" x14ac:dyDescent="0.25">
      <c r="A39" s="2"/>
    </row>
    <row r="40" spans="1:7" x14ac:dyDescent="0.25">
      <c r="A40" s="60"/>
      <c r="B40" s="60" t="s">
        <v>43</v>
      </c>
      <c r="C40" s="60"/>
      <c r="D40" s="60"/>
      <c r="E40" s="60"/>
      <c r="F40" s="60"/>
    </row>
    <row r="41" spans="1:7" x14ac:dyDescent="0.25">
      <c r="A41" s="2">
        <v>1</v>
      </c>
      <c r="B41" s="3" t="s">
        <v>29</v>
      </c>
      <c r="C41" s="3">
        <v>1951</v>
      </c>
      <c r="D41" s="3" t="s">
        <v>26</v>
      </c>
      <c r="E41" s="3" t="s">
        <v>10</v>
      </c>
      <c r="F41" s="4">
        <v>8.5995370370370375E-3</v>
      </c>
    </row>
    <row r="42" spans="1:7" x14ac:dyDescent="0.25">
      <c r="A42" s="2">
        <v>2</v>
      </c>
      <c r="B42" s="3" t="s">
        <v>25</v>
      </c>
      <c r="C42" s="3">
        <v>1952</v>
      </c>
      <c r="D42" s="3" t="s">
        <v>26</v>
      </c>
      <c r="E42" s="3" t="s">
        <v>10</v>
      </c>
      <c r="F42" s="4">
        <v>8.7152777777777784E-3</v>
      </c>
    </row>
    <row r="43" spans="1:7" x14ac:dyDescent="0.25">
      <c r="A43" s="2"/>
    </row>
    <row r="44" spans="1:7" x14ac:dyDescent="0.25">
      <c r="A44" s="60"/>
      <c r="B44" s="60" t="s">
        <v>44</v>
      </c>
      <c r="C44" s="60"/>
      <c r="D44" s="60"/>
      <c r="E44" s="60"/>
      <c r="F44" s="60"/>
    </row>
    <row r="45" spans="1:7" x14ac:dyDescent="0.25">
      <c r="A45" s="2">
        <v>1</v>
      </c>
      <c r="B45" s="3" t="s">
        <v>27</v>
      </c>
      <c r="C45" s="3">
        <v>1974</v>
      </c>
      <c r="D45" s="3" t="s">
        <v>28</v>
      </c>
      <c r="E45" s="3" t="s">
        <v>10</v>
      </c>
      <c r="F45" s="4">
        <v>8.9351851851851849E-3</v>
      </c>
      <c r="G45">
        <v>25</v>
      </c>
    </row>
    <row r="46" spans="1:7" x14ac:dyDescent="0.25">
      <c r="A46" s="2">
        <v>2</v>
      </c>
      <c r="B46" s="3" t="s">
        <v>33</v>
      </c>
      <c r="C46" s="3">
        <v>1987</v>
      </c>
      <c r="D46" s="3" t="s">
        <v>28</v>
      </c>
      <c r="E46" s="3" t="s">
        <v>10</v>
      </c>
      <c r="F46" s="4">
        <v>9.3981481481481485E-3</v>
      </c>
      <c r="G46">
        <v>20</v>
      </c>
    </row>
    <row r="47" spans="1:7" x14ac:dyDescent="0.25">
      <c r="A47" s="2">
        <v>3</v>
      </c>
      <c r="B47" s="3" t="s">
        <v>157</v>
      </c>
      <c r="C47" s="3">
        <v>2001</v>
      </c>
      <c r="D47" s="3" t="s">
        <v>28</v>
      </c>
      <c r="E47" s="3" t="s">
        <v>93</v>
      </c>
      <c r="F47" s="4">
        <v>1.8055555555555554E-2</v>
      </c>
      <c r="G47">
        <v>18</v>
      </c>
    </row>
    <row r="49" spans="1:8" x14ac:dyDescent="0.25">
      <c r="A49" s="64"/>
      <c r="B49" s="65" t="s">
        <v>167</v>
      </c>
      <c r="C49" s="64"/>
      <c r="D49" s="64"/>
      <c r="E49" s="64"/>
      <c r="F49" s="64"/>
      <c r="G49" s="64"/>
      <c r="H49" s="64"/>
    </row>
    <row r="50" spans="1:8" x14ac:dyDescent="0.25">
      <c r="A50" s="66">
        <v>1</v>
      </c>
      <c r="B50" t="s">
        <v>17</v>
      </c>
      <c r="C50" t="s">
        <v>46</v>
      </c>
      <c r="D50">
        <v>1960</v>
      </c>
      <c r="E50" t="s">
        <v>10</v>
      </c>
      <c r="F50" s="4">
        <v>7.083333333333333E-3</v>
      </c>
      <c r="G50" s="3">
        <v>386</v>
      </c>
      <c r="H50">
        <v>25</v>
      </c>
    </row>
    <row r="51" spans="1:8" x14ac:dyDescent="0.25">
      <c r="A51" s="66">
        <v>2</v>
      </c>
      <c r="B51" s="3" t="s">
        <v>15</v>
      </c>
      <c r="C51" t="s">
        <v>45</v>
      </c>
      <c r="D51">
        <v>1971</v>
      </c>
      <c r="E51" t="s">
        <v>10</v>
      </c>
      <c r="F51" s="4">
        <v>6.875E-3</v>
      </c>
      <c r="G51" s="3">
        <v>368</v>
      </c>
      <c r="H51">
        <v>20</v>
      </c>
    </row>
    <row r="52" spans="1:8" x14ac:dyDescent="0.25">
      <c r="A52" s="66">
        <v>3</v>
      </c>
      <c r="B52" s="3" t="s">
        <v>12</v>
      </c>
      <c r="C52" t="s">
        <v>45</v>
      </c>
      <c r="D52">
        <v>1971</v>
      </c>
      <c r="E52" t="s">
        <v>14</v>
      </c>
      <c r="F52" s="4">
        <v>6.9907407407407409E-3</v>
      </c>
      <c r="G52" s="67">
        <v>362</v>
      </c>
      <c r="H52">
        <v>18</v>
      </c>
    </row>
    <row r="53" spans="1:8" x14ac:dyDescent="0.25">
      <c r="A53" s="66">
        <v>4</v>
      </c>
      <c r="B53" s="3" t="s">
        <v>29</v>
      </c>
      <c r="C53" t="s">
        <v>48</v>
      </c>
      <c r="D53">
        <v>1951</v>
      </c>
      <c r="E53" t="s">
        <v>10</v>
      </c>
      <c r="F53" s="4">
        <v>8.5995370370370375E-3</v>
      </c>
      <c r="G53" s="67">
        <v>347</v>
      </c>
      <c r="H53">
        <v>17</v>
      </c>
    </row>
    <row r="54" spans="1:8" x14ac:dyDescent="0.25">
      <c r="A54" s="66">
        <v>5</v>
      </c>
      <c r="B54" s="3" t="s">
        <v>155</v>
      </c>
      <c r="C54" t="s">
        <v>46</v>
      </c>
      <c r="D54">
        <v>1961</v>
      </c>
      <c r="E54" t="s">
        <v>10</v>
      </c>
      <c r="F54" s="4">
        <v>7.9976851851851858E-3</v>
      </c>
      <c r="G54" s="67">
        <v>342</v>
      </c>
      <c r="H54">
        <v>16</v>
      </c>
    </row>
    <row r="55" spans="1:8" x14ac:dyDescent="0.25">
      <c r="A55" s="66">
        <v>6</v>
      </c>
      <c r="B55" s="3" t="s">
        <v>25</v>
      </c>
      <c r="C55" t="s">
        <v>48</v>
      </c>
      <c r="D55">
        <v>1952</v>
      </c>
      <c r="E55" t="s">
        <v>10</v>
      </c>
      <c r="F55" s="4">
        <v>8.7152777777777784E-3</v>
      </c>
      <c r="G55" s="67">
        <v>342</v>
      </c>
      <c r="H55">
        <v>15</v>
      </c>
    </row>
    <row r="56" spans="1:8" x14ac:dyDescent="0.25">
      <c r="A56" s="66">
        <v>7</v>
      </c>
      <c r="B56" s="3" t="s">
        <v>21</v>
      </c>
      <c r="C56" t="s">
        <v>45</v>
      </c>
      <c r="D56">
        <v>1970</v>
      </c>
      <c r="E56" t="s">
        <v>22</v>
      </c>
      <c r="F56" s="4">
        <v>8.0555555555555554E-3</v>
      </c>
      <c r="G56" s="67">
        <v>314</v>
      </c>
      <c r="H56">
        <v>14</v>
      </c>
    </row>
    <row r="57" spans="1:8" x14ac:dyDescent="0.25">
      <c r="A57" s="66">
        <v>8</v>
      </c>
      <c r="B57" s="3" t="s">
        <v>38</v>
      </c>
      <c r="C57" t="s">
        <v>46</v>
      </c>
      <c r="D57">
        <v>1961</v>
      </c>
      <c r="E57" t="s">
        <v>36</v>
      </c>
      <c r="F57" s="4">
        <v>1.0520833333333333E-2</v>
      </c>
      <c r="G57" s="67">
        <v>260</v>
      </c>
      <c r="H57">
        <v>13</v>
      </c>
    </row>
  </sheetData>
  <mergeCells count="2">
    <mergeCell ref="A1:F1"/>
    <mergeCell ref="E2:F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"/>
  <sheetViews>
    <sheetView workbookViewId="0">
      <selection activeCell="A11" sqref="A11:A17"/>
    </sheetView>
  </sheetViews>
  <sheetFormatPr defaultRowHeight="15" x14ac:dyDescent="0.25"/>
  <cols>
    <col min="2" max="2" width="17.7109375" customWidth="1"/>
  </cols>
  <sheetData>
    <row r="1" spans="1:9" ht="60" x14ac:dyDescent="0.25">
      <c r="A1" t="s">
        <v>168</v>
      </c>
      <c r="F1" t="s">
        <v>163</v>
      </c>
      <c r="G1" s="62" t="s">
        <v>148</v>
      </c>
    </row>
    <row r="2" spans="1:9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7</v>
      </c>
      <c r="H2" s="1" t="s">
        <v>164</v>
      </c>
      <c r="I2" s="1" t="s">
        <v>169</v>
      </c>
    </row>
    <row r="3" spans="1:9" x14ac:dyDescent="0.25">
      <c r="A3" s="1"/>
      <c r="B3" s="1" t="s">
        <v>165</v>
      </c>
      <c r="C3" s="1"/>
      <c r="D3" s="1"/>
      <c r="E3" s="1"/>
      <c r="F3" s="1"/>
      <c r="G3" s="1"/>
      <c r="H3" s="1"/>
      <c r="I3" s="1"/>
    </row>
    <row r="4" spans="1:9" x14ac:dyDescent="0.25">
      <c r="A4">
        <v>1</v>
      </c>
      <c r="B4" t="s">
        <v>16</v>
      </c>
      <c r="C4">
        <v>1978</v>
      </c>
      <c r="D4" t="s">
        <v>9</v>
      </c>
      <c r="E4" t="s">
        <v>10</v>
      </c>
      <c r="F4" s="4">
        <v>5.9421296296296297E-3</v>
      </c>
      <c r="G4" s="4">
        <v>5.9421296296296297E-3</v>
      </c>
      <c r="H4" s="63">
        <v>1.1884259259259259E-2</v>
      </c>
      <c r="I4">
        <v>30</v>
      </c>
    </row>
    <row r="5" spans="1:9" x14ac:dyDescent="0.25">
      <c r="A5">
        <v>2</v>
      </c>
      <c r="B5" t="s">
        <v>11</v>
      </c>
      <c r="C5">
        <v>1975</v>
      </c>
      <c r="D5" t="s">
        <v>9</v>
      </c>
      <c r="E5" t="s">
        <v>10</v>
      </c>
      <c r="F5" s="4">
        <v>5.6782407407407406E-3</v>
      </c>
      <c r="G5" s="4">
        <v>5.6782407407407406E-3</v>
      </c>
      <c r="H5" s="63">
        <v>1.1356481481481481E-2</v>
      </c>
      <c r="I5">
        <v>25</v>
      </c>
    </row>
    <row r="6" spans="1:9" x14ac:dyDescent="0.25">
      <c r="A6">
        <v>3</v>
      </c>
      <c r="B6" t="s">
        <v>35</v>
      </c>
      <c r="C6">
        <v>1981</v>
      </c>
      <c r="D6" t="s">
        <v>9</v>
      </c>
      <c r="E6" t="s">
        <v>36</v>
      </c>
      <c r="F6" s="4">
        <v>8.0486111111111105E-3</v>
      </c>
      <c r="G6" s="4">
        <v>8.0486111111111105E-3</v>
      </c>
      <c r="H6" s="63">
        <v>1.6097222222222221E-2</v>
      </c>
      <c r="I6">
        <v>20</v>
      </c>
    </row>
    <row r="7" spans="1:9" x14ac:dyDescent="0.25">
      <c r="A7" s="1"/>
      <c r="B7" s="1" t="s">
        <v>166</v>
      </c>
      <c r="C7" s="1"/>
      <c r="D7" s="1"/>
      <c r="E7" s="1"/>
      <c r="F7" s="1"/>
      <c r="G7" s="1"/>
      <c r="H7" s="1"/>
    </row>
    <row r="8" spans="1:9" x14ac:dyDescent="0.25">
      <c r="A8">
        <v>1</v>
      </c>
      <c r="B8" t="s">
        <v>27</v>
      </c>
      <c r="C8">
        <v>1974</v>
      </c>
      <c r="D8" t="s">
        <v>28</v>
      </c>
      <c r="E8" t="s">
        <v>10</v>
      </c>
      <c r="F8" s="4">
        <v>7.2847222222222228E-3</v>
      </c>
      <c r="G8" s="4">
        <v>7.2847222222222228E-3</v>
      </c>
      <c r="H8" s="63">
        <v>1.4569444444444446E-2</v>
      </c>
      <c r="I8">
        <v>30</v>
      </c>
    </row>
    <row r="9" spans="1:9" x14ac:dyDescent="0.25">
      <c r="A9">
        <v>2</v>
      </c>
      <c r="B9" t="s">
        <v>33</v>
      </c>
      <c r="C9">
        <v>1987</v>
      </c>
      <c r="D9" t="s">
        <v>28</v>
      </c>
      <c r="E9" t="s">
        <v>34</v>
      </c>
      <c r="F9" s="4">
        <v>7.8067129629629632E-3</v>
      </c>
      <c r="G9" s="4">
        <v>7.8067129629629632E-3</v>
      </c>
      <c r="H9" s="63">
        <v>1.5613425925925926E-2</v>
      </c>
      <c r="I9">
        <v>25</v>
      </c>
    </row>
    <row r="10" spans="1:9" x14ac:dyDescent="0.25">
      <c r="A10" s="1"/>
      <c r="B10" s="1" t="s">
        <v>167</v>
      </c>
      <c r="C10" s="1"/>
      <c r="D10" s="1"/>
      <c r="E10" s="1"/>
      <c r="F10" s="1"/>
      <c r="G10" s="1"/>
      <c r="H10" s="1"/>
    </row>
    <row r="11" spans="1:9" x14ac:dyDescent="0.25">
      <c r="A11">
        <v>1</v>
      </c>
      <c r="B11" t="s">
        <v>17</v>
      </c>
      <c r="C11">
        <v>1960</v>
      </c>
      <c r="E11" t="s">
        <v>10</v>
      </c>
      <c r="F11" s="4">
        <v>6.2708333333333331E-3</v>
      </c>
      <c r="G11" s="4">
        <v>7.083333333333333E-3</v>
      </c>
      <c r="H11" s="63">
        <v>1.3354166666666667E-2</v>
      </c>
      <c r="I11">
        <v>30</v>
      </c>
    </row>
    <row r="12" spans="1:9" x14ac:dyDescent="0.25">
      <c r="A12">
        <v>2</v>
      </c>
      <c r="B12" t="s">
        <v>12</v>
      </c>
      <c r="C12">
        <v>1971</v>
      </c>
      <c r="E12" t="s">
        <v>14</v>
      </c>
      <c r="F12" s="4">
        <v>5.7546296296296304E-3</v>
      </c>
      <c r="G12" s="4">
        <v>6.9907407407407409E-3</v>
      </c>
      <c r="H12" s="63">
        <v>1.2745370370370372E-2</v>
      </c>
      <c r="I12">
        <v>25</v>
      </c>
    </row>
    <row r="13" spans="1:9" x14ac:dyDescent="0.25">
      <c r="A13">
        <v>3</v>
      </c>
      <c r="B13" t="s">
        <v>15</v>
      </c>
      <c r="C13">
        <v>1971</v>
      </c>
      <c r="E13" t="s">
        <v>10</v>
      </c>
      <c r="F13" s="4">
        <v>5.8819444444444457E-3</v>
      </c>
      <c r="G13" s="4">
        <v>6.875E-3</v>
      </c>
      <c r="H13" s="63">
        <v>1.2756944444444446E-2</v>
      </c>
      <c r="I13">
        <v>20</v>
      </c>
    </row>
    <row r="14" spans="1:9" x14ac:dyDescent="0.25">
      <c r="A14">
        <v>4</v>
      </c>
      <c r="B14" t="s">
        <v>25</v>
      </c>
      <c r="C14">
        <v>1952</v>
      </c>
      <c r="E14" t="s">
        <v>10</v>
      </c>
      <c r="F14" s="4">
        <v>7.2453703703703708E-3</v>
      </c>
      <c r="G14" s="4">
        <v>8.7152777777777784E-3</v>
      </c>
      <c r="H14" s="63">
        <v>1.5960648148148147E-2</v>
      </c>
      <c r="I14">
        <v>15</v>
      </c>
    </row>
    <row r="15" spans="1:9" x14ac:dyDescent="0.25">
      <c r="A15">
        <v>5</v>
      </c>
      <c r="B15" t="s">
        <v>29</v>
      </c>
      <c r="C15">
        <v>1951</v>
      </c>
      <c r="E15" t="s">
        <v>10</v>
      </c>
      <c r="F15" s="4">
        <v>7.3819444444444444E-3</v>
      </c>
      <c r="G15" s="4">
        <v>8.5995370370370375E-3</v>
      </c>
      <c r="H15" s="63">
        <v>1.5981481481481482E-2</v>
      </c>
      <c r="I15">
        <v>12</v>
      </c>
    </row>
    <row r="16" spans="1:9" x14ac:dyDescent="0.25">
      <c r="A16">
        <v>6</v>
      </c>
      <c r="B16" t="s">
        <v>21</v>
      </c>
      <c r="C16">
        <v>1970</v>
      </c>
      <c r="E16" t="s">
        <v>22</v>
      </c>
      <c r="F16" s="4">
        <v>6.9629629629629633E-3</v>
      </c>
      <c r="G16" s="4">
        <v>8.0555555555555554E-3</v>
      </c>
      <c r="H16" s="63">
        <v>1.5018518518518518E-2</v>
      </c>
      <c r="I16">
        <v>10</v>
      </c>
    </row>
    <row r="17" spans="1:9" x14ac:dyDescent="0.25">
      <c r="A17">
        <v>7</v>
      </c>
      <c r="B17" t="s">
        <v>38</v>
      </c>
      <c r="C17">
        <v>1961</v>
      </c>
      <c r="E17" t="s">
        <v>36</v>
      </c>
      <c r="F17" s="4">
        <v>8.7824074074074072E-3</v>
      </c>
      <c r="G17" s="4">
        <v>1.0520833333333333E-2</v>
      </c>
      <c r="H17" s="63">
        <v>1.9303240740740739E-2</v>
      </c>
      <c r="I17">
        <v>9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H167"/>
  <sheetViews>
    <sheetView topLeftCell="A91" zoomScale="90" zoomScaleNormal="90" workbookViewId="0">
      <selection activeCell="B118" sqref="B118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117" t="s">
        <v>260</v>
      </c>
      <c r="B1" s="117"/>
      <c r="C1" s="117"/>
      <c r="D1" s="117"/>
      <c r="E1" s="117"/>
      <c r="F1" s="117"/>
      <c r="G1" s="11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130</v>
      </c>
    </row>
    <row r="3" spans="1:7" x14ac:dyDescent="0.25">
      <c r="A3" s="97">
        <v>1</v>
      </c>
      <c r="B3" s="98" t="s">
        <v>202</v>
      </c>
      <c r="C3" s="99">
        <v>1983</v>
      </c>
      <c r="D3" s="100" t="s">
        <v>9</v>
      </c>
      <c r="E3" s="101" t="s">
        <v>203</v>
      </c>
      <c r="F3" s="102">
        <v>2.461805555555556E-2</v>
      </c>
      <c r="G3" s="34">
        <v>25</v>
      </c>
    </row>
    <row r="4" spans="1:7" x14ac:dyDescent="0.25">
      <c r="A4" s="97">
        <v>2</v>
      </c>
      <c r="B4" s="98" t="s">
        <v>133</v>
      </c>
      <c r="C4" s="99">
        <v>1973</v>
      </c>
      <c r="D4" s="100" t="s">
        <v>9</v>
      </c>
      <c r="E4" s="101" t="s">
        <v>61</v>
      </c>
      <c r="F4" s="102">
        <v>2.6585648148148146E-2</v>
      </c>
      <c r="G4" s="34">
        <v>20</v>
      </c>
    </row>
    <row r="5" spans="1:7" x14ac:dyDescent="0.25">
      <c r="A5" s="97">
        <v>3</v>
      </c>
      <c r="B5" s="98" t="s">
        <v>134</v>
      </c>
      <c r="C5" s="99">
        <v>1977</v>
      </c>
      <c r="D5" s="100" t="s">
        <v>9</v>
      </c>
      <c r="E5" s="101" t="s">
        <v>10</v>
      </c>
      <c r="F5" s="102">
        <v>2.6909722222222224E-2</v>
      </c>
      <c r="G5" s="34">
        <v>18</v>
      </c>
    </row>
    <row r="6" spans="1:7" x14ac:dyDescent="0.25">
      <c r="A6" s="97">
        <v>4</v>
      </c>
      <c r="B6" s="98" t="s">
        <v>204</v>
      </c>
      <c r="C6" s="99">
        <v>1978</v>
      </c>
      <c r="D6" s="100" t="s">
        <v>9</v>
      </c>
      <c r="E6" s="101" t="s">
        <v>10</v>
      </c>
      <c r="F6" s="102">
        <v>2.7175925925925926E-2</v>
      </c>
      <c r="G6" s="34">
        <v>17</v>
      </c>
    </row>
    <row r="7" spans="1:7" x14ac:dyDescent="0.25">
      <c r="A7" s="97">
        <v>5</v>
      </c>
      <c r="B7" s="98" t="s">
        <v>347</v>
      </c>
      <c r="C7" s="99">
        <v>1991</v>
      </c>
      <c r="D7" s="100" t="s">
        <v>9</v>
      </c>
      <c r="E7" s="101" t="s">
        <v>74</v>
      </c>
      <c r="F7" s="102">
        <v>2.7337962962962963E-2</v>
      </c>
      <c r="G7" s="34">
        <v>16</v>
      </c>
    </row>
    <row r="8" spans="1:7" x14ac:dyDescent="0.25">
      <c r="A8" s="97">
        <v>6</v>
      </c>
      <c r="B8" s="98" t="s">
        <v>205</v>
      </c>
      <c r="C8" s="99">
        <v>1973</v>
      </c>
      <c r="D8" s="100" t="s">
        <v>9</v>
      </c>
      <c r="E8" s="101" t="s">
        <v>206</v>
      </c>
      <c r="F8" s="102">
        <v>2.7581018518518519E-2</v>
      </c>
      <c r="G8" s="34">
        <v>15</v>
      </c>
    </row>
    <row r="9" spans="1:7" x14ac:dyDescent="0.25">
      <c r="A9" s="97">
        <v>7</v>
      </c>
      <c r="B9" s="98" t="s">
        <v>207</v>
      </c>
      <c r="C9" s="99">
        <v>1993</v>
      </c>
      <c r="D9" s="100" t="s">
        <v>9</v>
      </c>
      <c r="E9" s="101" t="s">
        <v>208</v>
      </c>
      <c r="F9" s="102">
        <v>2.8113425925925927E-2</v>
      </c>
      <c r="G9" s="34">
        <v>14</v>
      </c>
    </row>
    <row r="10" spans="1:7" x14ac:dyDescent="0.25">
      <c r="A10" s="97">
        <v>8</v>
      </c>
      <c r="B10" s="98" t="s">
        <v>136</v>
      </c>
      <c r="C10" s="99">
        <v>1975</v>
      </c>
      <c r="D10" s="100" t="s">
        <v>9</v>
      </c>
      <c r="E10" s="101" t="s">
        <v>10</v>
      </c>
      <c r="F10" s="102">
        <v>2.8194444444444442E-2</v>
      </c>
      <c r="G10" s="34">
        <v>13</v>
      </c>
    </row>
    <row r="11" spans="1:7" x14ac:dyDescent="0.25">
      <c r="A11" s="97">
        <v>9</v>
      </c>
      <c r="B11" s="98" t="s">
        <v>209</v>
      </c>
      <c r="C11" s="99">
        <v>1977</v>
      </c>
      <c r="D11" s="100" t="s">
        <v>9</v>
      </c>
      <c r="E11" s="101" t="s">
        <v>210</v>
      </c>
      <c r="F11" s="102">
        <v>2.8298611111111111E-2</v>
      </c>
      <c r="G11" s="34">
        <v>12</v>
      </c>
    </row>
    <row r="12" spans="1:7" x14ac:dyDescent="0.25">
      <c r="A12" s="97">
        <v>10</v>
      </c>
      <c r="B12" s="98" t="s">
        <v>211</v>
      </c>
      <c r="C12" s="99">
        <v>1990</v>
      </c>
      <c r="D12" s="100" t="s">
        <v>9</v>
      </c>
      <c r="E12" s="101" t="s">
        <v>212</v>
      </c>
      <c r="F12" s="102">
        <v>2.8935185185185185E-2</v>
      </c>
      <c r="G12" s="34">
        <v>11</v>
      </c>
    </row>
    <row r="13" spans="1:7" x14ac:dyDescent="0.25">
      <c r="A13" s="97">
        <v>11</v>
      </c>
      <c r="B13" s="98" t="s">
        <v>351</v>
      </c>
      <c r="C13" s="99">
        <v>1982</v>
      </c>
      <c r="D13" s="100" t="s">
        <v>9</v>
      </c>
      <c r="E13" s="101" t="s">
        <v>213</v>
      </c>
      <c r="F13" s="102">
        <v>2.946759259259259E-2</v>
      </c>
      <c r="G13" s="34">
        <v>10</v>
      </c>
    </row>
    <row r="14" spans="1:7" x14ac:dyDescent="0.25">
      <c r="A14" s="97">
        <v>12</v>
      </c>
      <c r="B14" s="98" t="s">
        <v>139</v>
      </c>
      <c r="C14" s="99">
        <v>1979</v>
      </c>
      <c r="D14" s="100" t="s">
        <v>9</v>
      </c>
      <c r="E14" s="101" t="s">
        <v>64</v>
      </c>
      <c r="F14" s="102">
        <v>2.9953703703703705E-2</v>
      </c>
      <c r="G14" s="34">
        <v>9</v>
      </c>
    </row>
    <row r="15" spans="1:7" x14ac:dyDescent="0.25">
      <c r="A15" s="97">
        <v>13</v>
      </c>
      <c r="B15" s="98" t="s">
        <v>214</v>
      </c>
      <c r="C15" s="99">
        <v>1973</v>
      </c>
      <c r="D15" s="100" t="s">
        <v>9</v>
      </c>
      <c r="E15" s="101" t="s">
        <v>215</v>
      </c>
      <c r="F15" s="102">
        <v>3.0219907407407407E-2</v>
      </c>
      <c r="G15" s="34">
        <v>8</v>
      </c>
    </row>
    <row r="16" spans="1:7" x14ac:dyDescent="0.25">
      <c r="A16" s="97">
        <v>14</v>
      </c>
      <c r="B16" s="98" t="s">
        <v>364</v>
      </c>
      <c r="C16" s="99">
        <v>1982</v>
      </c>
      <c r="D16" s="100" t="s">
        <v>9</v>
      </c>
      <c r="E16" s="101" t="s">
        <v>69</v>
      </c>
      <c r="F16" s="102">
        <v>3.0254629629629631E-2</v>
      </c>
      <c r="G16" s="34">
        <v>7</v>
      </c>
    </row>
    <row r="17" spans="1:7" x14ac:dyDescent="0.25">
      <c r="A17" s="97">
        <v>15</v>
      </c>
      <c r="B17" s="98" t="s">
        <v>143</v>
      </c>
      <c r="C17" s="99">
        <v>1981</v>
      </c>
      <c r="D17" s="100" t="s">
        <v>9</v>
      </c>
      <c r="E17" s="101" t="s">
        <v>216</v>
      </c>
      <c r="F17" s="102">
        <v>3.0300925925925926E-2</v>
      </c>
      <c r="G17" s="34">
        <v>6</v>
      </c>
    </row>
    <row r="18" spans="1:7" x14ac:dyDescent="0.25">
      <c r="A18" s="97">
        <v>16</v>
      </c>
      <c r="B18" s="98" t="s">
        <v>145</v>
      </c>
      <c r="C18" s="99">
        <v>1987</v>
      </c>
      <c r="D18" s="100" t="s">
        <v>9</v>
      </c>
      <c r="E18" s="101" t="s">
        <v>70</v>
      </c>
      <c r="F18" s="102">
        <v>3.0306712962962962E-2</v>
      </c>
      <c r="G18" s="34">
        <v>5</v>
      </c>
    </row>
    <row r="19" spans="1:7" x14ac:dyDescent="0.25">
      <c r="A19" s="97">
        <v>17</v>
      </c>
      <c r="B19" s="98" t="s">
        <v>217</v>
      </c>
      <c r="C19" s="99">
        <v>1989</v>
      </c>
      <c r="D19" s="100" t="s">
        <v>9</v>
      </c>
      <c r="E19" s="101" t="s">
        <v>218</v>
      </c>
      <c r="F19" s="102">
        <v>3.0555555555555555E-2</v>
      </c>
      <c r="G19" s="34">
        <v>4</v>
      </c>
    </row>
    <row r="20" spans="1:7" x14ac:dyDescent="0.25">
      <c r="A20" s="97">
        <v>18</v>
      </c>
      <c r="B20" s="98" t="s">
        <v>219</v>
      </c>
      <c r="C20" s="99">
        <v>1989</v>
      </c>
      <c r="D20" s="100" t="s">
        <v>9</v>
      </c>
      <c r="E20" s="101" t="s">
        <v>220</v>
      </c>
      <c r="F20" s="102">
        <v>3.0601851851851852E-2</v>
      </c>
      <c r="G20" s="34">
        <v>3</v>
      </c>
    </row>
    <row r="21" spans="1:7" x14ac:dyDescent="0.25">
      <c r="A21" s="97">
        <v>19</v>
      </c>
      <c r="B21" s="98" t="s">
        <v>221</v>
      </c>
      <c r="C21" s="99">
        <v>1978</v>
      </c>
      <c r="D21" s="100" t="s">
        <v>9</v>
      </c>
      <c r="E21" s="101" t="s">
        <v>222</v>
      </c>
      <c r="F21" s="102">
        <v>3.0659722222222224E-2</v>
      </c>
      <c r="G21" s="34">
        <v>2</v>
      </c>
    </row>
    <row r="22" spans="1:7" x14ac:dyDescent="0.25">
      <c r="A22" s="97">
        <v>20</v>
      </c>
      <c r="B22" s="98" t="s">
        <v>223</v>
      </c>
      <c r="C22" s="99">
        <v>1974</v>
      </c>
      <c r="D22" s="100" t="s">
        <v>9</v>
      </c>
      <c r="E22" s="101" t="s">
        <v>224</v>
      </c>
      <c r="F22" s="102">
        <v>3.079861111111111E-2</v>
      </c>
      <c r="G22" s="34">
        <v>1</v>
      </c>
    </row>
    <row r="23" spans="1:7" x14ac:dyDescent="0.25">
      <c r="A23" s="97">
        <v>21</v>
      </c>
      <c r="B23" s="98" t="s">
        <v>225</v>
      </c>
      <c r="C23" s="99">
        <v>1981</v>
      </c>
      <c r="D23" s="100" t="s">
        <v>9</v>
      </c>
      <c r="E23" s="101" t="s">
        <v>215</v>
      </c>
      <c r="F23" s="102">
        <v>3.1041666666666665E-2</v>
      </c>
      <c r="G23" s="34">
        <v>0</v>
      </c>
    </row>
    <row r="24" spans="1:7" x14ac:dyDescent="0.25">
      <c r="A24" s="97">
        <v>22</v>
      </c>
      <c r="B24" s="98" t="s">
        <v>226</v>
      </c>
      <c r="C24" s="99">
        <v>1974</v>
      </c>
      <c r="D24" s="100" t="s">
        <v>9</v>
      </c>
      <c r="E24" s="101" t="s">
        <v>227</v>
      </c>
      <c r="F24" s="102">
        <v>3.1180555555555555E-2</v>
      </c>
      <c r="G24" s="34">
        <v>0</v>
      </c>
    </row>
    <row r="25" spans="1:7" x14ac:dyDescent="0.25">
      <c r="A25" s="97">
        <v>23</v>
      </c>
      <c r="B25" s="98" t="s">
        <v>228</v>
      </c>
      <c r="C25" s="99">
        <v>1978</v>
      </c>
      <c r="D25" s="100" t="s">
        <v>9</v>
      </c>
      <c r="E25" s="101" t="s">
        <v>229</v>
      </c>
      <c r="F25" s="102">
        <v>3.1203703703703702E-2</v>
      </c>
      <c r="G25" s="34">
        <v>0</v>
      </c>
    </row>
    <row r="26" spans="1:7" x14ac:dyDescent="0.25">
      <c r="A26" s="97">
        <v>24</v>
      </c>
      <c r="B26" s="98" t="s">
        <v>230</v>
      </c>
      <c r="C26" s="99">
        <v>1994</v>
      </c>
      <c r="D26" s="100" t="s">
        <v>9</v>
      </c>
      <c r="E26" s="101" t="s">
        <v>231</v>
      </c>
      <c r="F26" s="102">
        <v>3.1273148148148147E-2</v>
      </c>
      <c r="G26" s="34">
        <v>0</v>
      </c>
    </row>
    <row r="27" spans="1:7" x14ac:dyDescent="0.25">
      <c r="A27" s="97">
        <v>25</v>
      </c>
      <c r="B27" s="98" t="s">
        <v>349</v>
      </c>
      <c r="C27" s="99">
        <v>1983</v>
      </c>
      <c r="D27" s="100" t="s">
        <v>9</v>
      </c>
      <c r="E27" s="101" t="s">
        <v>111</v>
      </c>
      <c r="F27" s="102">
        <v>3.142361111111111E-2</v>
      </c>
      <c r="G27" s="34">
        <v>0</v>
      </c>
    </row>
    <row r="28" spans="1:7" x14ac:dyDescent="0.25">
      <c r="A28" s="97">
        <v>26</v>
      </c>
      <c r="B28" s="98" t="s">
        <v>232</v>
      </c>
      <c r="C28" s="99">
        <v>1977</v>
      </c>
      <c r="D28" s="100" t="s">
        <v>9</v>
      </c>
      <c r="E28" s="101" t="s">
        <v>233</v>
      </c>
      <c r="F28" s="102">
        <v>3.2407407407407406E-2</v>
      </c>
      <c r="G28" s="34">
        <v>0</v>
      </c>
    </row>
    <row r="29" spans="1:7" x14ac:dyDescent="0.25">
      <c r="A29" s="97">
        <v>27</v>
      </c>
      <c r="B29" s="98" t="s">
        <v>234</v>
      </c>
      <c r="C29" s="99">
        <v>1979</v>
      </c>
      <c r="D29" s="100" t="s">
        <v>9</v>
      </c>
      <c r="E29" s="101" t="s">
        <v>100</v>
      </c>
      <c r="F29" s="102">
        <v>3.2731481481481479E-2</v>
      </c>
      <c r="G29" s="34">
        <v>0</v>
      </c>
    </row>
    <row r="30" spans="1:7" x14ac:dyDescent="0.25">
      <c r="A30" s="97">
        <v>28</v>
      </c>
      <c r="B30" s="98" t="s">
        <v>235</v>
      </c>
      <c r="C30" s="99">
        <v>1976</v>
      </c>
      <c r="D30" s="100" t="s">
        <v>9</v>
      </c>
      <c r="E30" s="101" t="s">
        <v>229</v>
      </c>
      <c r="F30" s="102">
        <v>3.27662037037037E-2</v>
      </c>
      <c r="G30" s="34">
        <v>0</v>
      </c>
    </row>
    <row r="31" spans="1:7" x14ac:dyDescent="0.25">
      <c r="A31" s="97">
        <v>29</v>
      </c>
      <c r="B31" s="98" t="s">
        <v>236</v>
      </c>
      <c r="C31" s="99">
        <v>1974</v>
      </c>
      <c r="D31" s="100" t="s">
        <v>9</v>
      </c>
      <c r="E31" s="101" t="s">
        <v>237</v>
      </c>
      <c r="F31" s="102">
        <v>3.2928240740740737E-2</v>
      </c>
      <c r="G31" s="34">
        <v>0</v>
      </c>
    </row>
    <row r="32" spans="1:7" x14ac:dyDescent="0.25">
      <c r="A32" s="97">
        <v>30</v>
      </c>
      <c r="B32" s="98" t="s">
        <v>238</v>
      </c>
      <c r="C32" s="99">
        <v>1975</v>
      </c>
      <c r="D32" s="100" t="s">
        <v>9</v>
      </c>
      <c r="E32" s="101" t="s">
        <v>10</v>
      </c>
      <c r="F32" s="102">
        <v>3.3125000000000002E-2</v>
      </c>
      <c r="G32" s="34">
        <v>0</v>
      </c>
    </row>
    <row r="33" spans="1:7" x14ac:dyDescent="0.25">
      <c r="A33" s="97">
        <v>31</v>
      </c>
      <c r="B33" s="98" t="s">
        <v>239</v>
      </c>
      <c r="C33" s="99">
        <v>1991</v>
      </c>
      <c r="D33" s="100" t="s">
        <v>9</v>
      </c>
      <c r="E33" s="101" t="s">
        <v>240</v>
      </c>
      <c r="F33" s="102">
        <v>3.3414351851851855E-2</v>
      </c>
      <c r="G33" s="34">
        <v>0</v>
      </c>
    </row>
    <row r="34" spans="1:7" x14ac:dyDescent="0.25">
      <c r="A34" s="97">
        <v>32</v>
      </c>
      <c r="B34" s="98" t="s">
        <v>241</v>
      </c>
      <c r="C34" s="99">
        <v>1975</v>
      </c>
      <c r="D34" s="100" t="s">
        <v>9</v>
      </c>
      <c r="E34" s="101" t="s">
        <v>10</v>
      </c>
      <c r="F34" s="102">
        <v>3.3888888888888885E-2</v>
      </c>
      <c r="G34" s="34">
        <v>0</v>
      </c>
    </row>
    <row r="35" spans="1:7" x14ac:dyDescent="0.25">
      <c r="A35" s="97">
        <v>33</v>
      </c>
      <c r="B35" s="98" t="s">
        <v>242</v>
      </c>
      <c r="C35" s="99">
        <v>1979</v>
      </c>
      <c r="D35" s="100" t="s">
        <v>9</v>
      </c>
      <c r="E35" s="101" t="s">
        <v>74</v>
      </c>
      <c r="F35" s="102">
        <v>3.4074074074074076E-2</v>
      </c>
      <c r="G35" s="34">
        <v>0</v>
      </c>
    </row>
    <row r="36" spans="1:7" x14ac:dyDescent="0.25">
      <c r="A36" s="97">
        <v>34</v>
      </c>
      <c r="B36" s="98" t="s">
        <v>243</v>
      </c>
      <c r="C36" s="99">
        <v>1983</v>
      </c>
      <c r="D36" s="100" t="s">
        <v>9</v>
      </c>
      <c r="E36" s="101" t="s">
        <v>244</v>
      </c>
      <c r="F36" s="102">
        <v>3.4386574074074076E-2</v>
      </c>
      <c r="G36" s="34">
        <v>0</v>
      </c>
    </row>
    <row r="37" spans="1:7" x14ac:dyDescent="0.25">
      <c r="A37" s="97">
        <v>35</v>
      </c>
      <c r="B37" s="98" t="s">
        <v>245</v>
      </c>
      <c r="C37" s="99">
        <v>1980</v>
      </c>
      <c r="D37" s="100" t="s">
        <v>9</v>
      </c>
      <c r="E37" s="101" t="s">
        <v>93</v>
      </c>
      <c r="F37" s="102">
        <v>3.4606481481481481E-2</v>
      </c>
      <c r="G37" s="34">
        <v>0</v>
      </c>
    </row>
    <row r="38" spans="1:7" x14ac:dyDescent="0.25">
      <c r="A38" s="97">
        <v>36</v>
      </c>
      <c r="B38" s="98" t="s">
        <v>246</v>
      </c>
      <c r="C38" s="99">
        <v>1988</v>
      </c>
      <c r="D38" s="100" t="s">
        <v>9</v>
      </c>
      <c r="E38" s="101" t="s">
        <v>247</v>
      </c>
      <c r="F38" s="102">
        <v>3.4901620370370375E-2</v>
      </c>
      <c r="G38" s="34">
        <v>0</v>
      </c>
    </row>
    <row r="39" spans="1:7" x14ac:dyDescent="0.25">
      <c r="A39" s="97">
        <v>37</v>
      </c>
      <c r="B39" s="98" t="s">
        <v>248</v>
      </c>
      <c r="C39" s="99">
        <v>1986</v>
      </c>
      <c r="D39" s="100" t="s">
        <v>9</v>
      </c>
      <c r="E39" s="101" t="s">
        <v>74</v>
      </c>
      <c r="F39" s="102">
        <v>3.4965277777777783E-2</v>
      </c>
      <c r="G39" s="34">
        <v>0</v>
      </c>
    </row>
    <row r="40" spans="1:7" x14ac:dyDescent="0.25">
      <c r="A40" s="97">
        <v>38</v>
      </c>
      <c r="B40" s="98" t="s">
        <v>249</v>
      </c>
      <c r="C40" s="99">
        <v>1993</v>
      </c>
      <c r="D40" s="100" t="s">
        <v>9</v>
      </c>
      <c r="E40" s="101" t="s">
        <v>250</v>
      </c>
      <c r="F40" s="102">
        <v>3.5069444444444445E-2</v>
      </c>
      <c r="G40" s="34">
        <v>0</v>
      </c>
    </row>
    <row r="41" spans="1:7" x14ac:dyDescent="0.25">
      <c r="A41" s="97">
        <v>39</v>
      </c>
      <c r="B41" s="98" t="s">
        <v>35</v>
      </c>
      <c r="C41" s="99">
        <v>1981</v>
      </c>
      <c r="D41" s="100" t="s">
        <v>9</v>
      </c>
      <c r="E41" s="101" t="s">
        <v>251</v>
      </c>
      <c r="F41" s="102">
        <v>3.5833333333333335E-2</v>
      </c>
      <c r="G41" s="34">
        <v>0</v>
      </c>
    </row>
    <row r="42" spans="1:7" x14ac:dyDescent="0.25">
      <c r="A42" s="97">
        <v>40</v>
      </c>
      <c r="B42" s="98" t="s">
        <v>252</v>
      </c>
      <c r="C42" s="99">
        <v>1991</v>
      </c>
      <c r="D42" s="100" t="s">
        <v>9</v>
      </c>
      <c r="E42" s="101" t="s">
        <v>253</v>
      </c>
      <c r="F42" s="102">
        <v>3.7245370370370366E-2</v>
      </c>
      <c r="G42" s="34">
        <v>0</v>
      </c>
    </row>
    <row r="43" spans="1:7" x14ac:dyDescent="0.25">
      <c r="A43" s="97">
        <v>41</v>
      </c>
      <c r="B43" s="98" t="s">
        <v>254</v>
      </c>
      <c r="C43" s="99">
        <v>1987</v>
      </c>
      <c r="D43" s="100" t="s">
        <v>9</v>
      </c>
      <c r="E43" s="101" t="s">
        <v>247</v>
      </c>
      <c r="F43" s="102">
        <v>3.9305555555555559E-2</v>
      </c>
      <c r="G43" s="34">
        <v>0</v>
      </c>
    </row>
    <row r="44" spans="1:7" x14ac:dyDescent="0.25">
      <c r="A44" s="97">
        <v>42</v>
      </c>
      <c r="B44" s="98" t="s">
        <v>255</v>
      </c>
      <c r="C44" s="99">
        <v>1994</v>
      </c>
      <c r="D44" s="100" t="s">
        <v>9</v>
      </c>
      <c r="E44" s="101" t="s">
        <v>256</v>
      </c>
      <c r="F44" s="102">
        <v>4.1967592592592591E-2</v>
      </c>
      <c r="G44" s="34">
        <v>0</v>
      </c>
    </row>
    <row r="45" spans="1:7" x14ac:dyDescent="0.25">
      <c r="A45" s="97">
        <v>43</v>
      </c>
      <c r="B45" s="98" t="s">
        <v>257</v>
      </c>
      <c r="C45" s="99">
        <v>1978</v>
      </c>
      <c r="D45" s="100" t="s">
        <v>9</v>
      </c>
      <c r="E45" s="101" t="s">
        <v>258</v>
      </c>
      <c r="F45" s="102">
        <v>4.3171296296296298E-2</v>
      </c>
      <c r="G45" s="34">
        <v>0</v>
      </c>
    </row>
    <row r="46" spans="1:7" x14ac:dyDescent="0.25">
      <c r="A46" s="97">
        <v>44</v>
      </c>
      <c r="B46" s="98" t="s">
        <v>348</v>
      </c>
      <c r="C46" s="99">
        <v>1989</v>
      </c>
      <c r="D46" s="100" t="s">
        <v>9</v>
      </c>
      <c r="E46" s="101" t="s">
        <v>259</v>
      </c>
      <c r="F46" s="102">
        <v>4.3495370370370372E-2</v>
      </c>
      <c r="G46" s="34">
        <v>0</v>
      </c>
    </row>
    <row r="47" spans="1:7" x14ac:dyDescent="0.25">
      <c r="B47" t="s">
        <v>370</v>
      </c>
    </row>
    <row r="48" spans="1:7" x14ac:dyDescent="0.25">
      <c r="B48" t="s">
        <v>370</v>
      </c>
    </row>
    <row r="49" spans="1:7" x14ac:dyDescent="0.25">
      <c r="A49" s="97">
        <v>1</v>
      </c>
      <c r="B49" s="98" t="s">
        <v>353</v>
      </c>
      <c r="C49" s="99">
        <v>1978</v>
      </c>
      <c r="D49" s="100" t="s">
        <v>107</v>
      </c>
      <c r="E49" s="101" t="s">
        <v>261</v>
      </c>
      <c r="F49" s="102">
        <v>3.3090277777777781E-2</v>
      </c>
      <c r="G49" s="34">
        <v>25</v>
      </c>
    </row>
    <row r="50" spans="1:7" x14ac:dyDescent="0.25">
      <c r="A50" s="97">
        <v>2</v>
      </c>
      <c r="B50" s="98" t="s">
        <v>27</v>
      </c>
      <c r="C50" s="100">
        <v>1974</v>
      </c>
      <c r="D50" s="100" t="s">
        <v>110</v>
      </c>
      <c r="E50" s="101" t="s">
        <v>10</v>
      </c>
      <c r="F50" s="102">
        <v>3.3136574074074075E-2</v>
      </c>
      <c r="G50" s="34">
        <v>20</v>
      </c>
    </row>
    <row r="51" spans="1:7" x14ac:dyDescent="0.25">
      <c r="A51" s="97">
        <v>3</v>
      </c>
      <c r="B51" s="98" t="s">
        <v>150</v>
      </c>
      <c r="C51" s="99">
        <v>1985</v>
      </c>
      <c r="D51" s="100" t="s">
        <v>107</v>
      </c>
      <c r="E51" s="101" t="s">
        <v>60</v>
      </c>
      <c r="F51" s="102">
        <v>3.3703703703703701E-2</v>
      </c>
      <c r="G51" s="34">
        <v>18</v>
      </c>
    </row>
    <row r="52" spans="1:7" x14ac:dyDescent="0.25">
      <c r="A52" s="97">
        <v>4</v>
      </c>
      <c r="B52" s="98" t="s">
        <v>262</v>
      </c>
      <c r="C52" s="99">
        <v>1982</v>
      </c>
      <c r="D52" s="100" t="s">
        <v>107</v>
      </c>
      <c r="E52" s="101" t="s">
        <v>74</v>
      </c>
      <c r="F52" s="102">
        <v>3.4108796296296297E-2</v>
      </c>
      <c r="G52" s="34">
        <v>17</v>
      </c>
    </row>
    <row r="53" spans="1:7" x14ac:dyDescent="0.25">
      <c r="A53" s="97">
        <v>5</v>
      </c>
      <c r="B53" s="98" t="s">
        <v>33</v>
      </c>
      <c r="C53" s="99">
        <v>1987</v>
      </c>
      <c r="D53" s="100" t="s">
        <v>107</v>
      </c>
      <c r="E53" s="101" t="s">
        <v>10</v>
      </c>
      <c r="F53" s="102">
        <v>3.4502314814814812E-2</v>
      </c>
      <c r="G53" s="34">
        <v>16</v>
      </c>
    </row>
    <row r="54" spans="1:7" x14ac:dyDescent="0.25">
      <c r="A54" s="97">
        <v>6</v>
      </c>
      <c r="B54" s="98" t="s">
        <v>263</v>
      </c>
      <c r="C54" s="99">
        <v>1981</v>
      </c>
      <c r="D54" s="100" t="s">
        <v>107</v>
      </c>
      <c r="E54" s="101" t="s">
        <v>244</v>
      </c>
      <c r="F54" s="102">
        <v>3.4884259259259261E-2</v>
      </c>
      <c r="G54" s="34">
        <v>15</v>
      </c>
    </row>
    <row r="55" spans="1:7" x14ac:dyDescent="0.25">
      <c r="A55" s="97">
        <v>7</v>
      </c>
      <c r="B55" s="98" t="s">
        <v>358</v>
      </c>
      <c r="C55" s="99">
        <v>1970</v>
      </c>
      <c r="D55" s="100" t="s">
        <v>110</v>
      </c>
      <c r="E55" s="101" t="s">
        <v>74</v>
      </c>
      <c r="F55" s="102">
        <v>3.4918981481481481E-2</v>
      </c>
      <c r="G55" s="34">
        <v>14</v>
      </c>
    </row>
    <row r="56" spans="1:7" x14ac:dyDescent="0.25">
      <c r="A56" s="97">
        <v>8</v>
      </c>
      <c r="B56" s="98" t="s">
        <v>264</v>
      </c>
      <c r="C56" s="99">
        <v>1978</v>
      </c>
      <c r="D56" s="100" t="s">
        <v>107</v>
      </c>
      <c r="E56" s="101" t="s">
        <v>265</v>
      </c>
      <c r="F56" s="102">
        <v>3.5289351851851856E-2</v>
      </c>
      <c r="G56" s="34">
        <v>13</v>
      </c>
    </row>
    <row r="57" spans="1:7" x14ac:dyDescent="0.25">
      <c r="A57" s="97">
        <v>9</v>
      </c>
      <c r="B57" s="98" t="s">
        <v>266</v>
      </c>
      <c r="C57" s="99">
        <v>1986</v>
      </c>
      <c r="D57" s="100" t="s">
        <v>107</v>
      </c>
      <c r="E57" s="101" t="s">
        <v>267</v>
      </c>
      <c r="F57" s="102">
        <v>3.5370370370370365E-2</v>
      </c>
      <c r="G57" s="34">
        <v>12</v>
      </c>
    </row>
    <row r="58" spans="1:7" x14ac:dyDescent="0.25">
      <c r="A58" s="97">
        <v>10</v>
      </c>
      <c r="B58" s="98" t="s">
        <v>365</v>
      </c>
      <c r="C58" s="99">
        <v>1956</v>
      </c>
      <c r="D58" s="100" t="s">
        <v>110</v>
      </c>
      <c r="E58" s="101" t="s">
        <v>64</v>
      </c>
      <c r="F58" s="102">
        <v>3.5902777777777777E-2</v>
      </c>
      <c r="G58" s="34">
        <v>11</v>
      </c>
    </row>
    <row r="59" spans="1:7" x14ac:dyDescent="0.25">
      <c r="A59" s="97">
        <v>11</v>
      </c>
      <c r="B59" s="98" t="s">
        <v>352</v>
      </c>
      <c r="C59" s="99">
        <v>1973</v>
      </c>
      <c r="D59" s="100" t="s">
        <v>110</v>
      </c>
      <c r="E59" s="101" t="s">
        <v>268</v>
      </c>
      <c r="F59" s="102">
        <v>3.636574074074074E-2</v>
      </c>
      <c r="G59" s="34">
        <v>10</v>
      </c>
    </row>
    <row r="60" spans="1:7" x14ac:dyDescent="0.25">
      <c r="A60" s="97">
        <v>12</v>
      </c>
      <c r="B60" s="98" t="s">
        <v>269</v>
      </c>
      <c r="C60" s="99">
        <v>1965</v>
      </c>
      <c r="D60" s="100" t="s">
        <v>110</v>
      </c>
      <c r="E60" s="101" t="s">
        <v>74</v>
      </c>
      <c r="F60" s="102">
        <v>3.6597222222222225E-2</v>
      </c>
      <c r="G60" s="34">
        <v>9</v>
      </c>
    </row>
    <row r="61" spans="1:7" x14ac:dyDescent="0.25">
      <c r="A61" s="97">
        <v>13</v>
      </c>
      <c r="B61" s="98" t="s">
        <v>199</v>
      </c>
      <c r="C61" s="99">
        <v>1968</v>
      </c>
      <c r="D61" s="100" t="s">
        <v>110</v>
      </c>
      <c r="E61" s="101" t="s">
        <v>74</v>
      </c>
      <c r="F61" s="102">
        <v>3.6909722222222226E-2</v>
      </c>
      <c r="G61" s="34">
        <v>8</v>
      </c>
    </row>
    <row r="62" spans="1:7" x14ac:dyDescent="0.25">
      <c r="A62" s="97">
        <v>14</v>
      </c>
      <c r="B62" s="98" t="s">
        <v>270</v>
      </c>
      <c r="C62" s="99">
        <v>1972</v>
      </c>
      <c r="D62" s="100" t="s">
        <v>110</v>
      </c>
      <c r="E62" s="101" t="s">
        <v>74</v>
      </c>
      <c r="F62" s="102">
        <v>3.8634259259259257E-2</v>
      </c>
      <c r="G62" s="34">
        <v>7</v>
      </c>
    </row>
    <row r="63" spans="1:7" x14ac:dyDescent="0.25">
      <c r="A63" s="97">
        <v>15</v>
      </c>
      <c r="B63" s="98" t="s">
        <v>271</v>
      </c>
      <c r="C63" s="99">
        <v>1975</v>
      </c>
      <c r="D63" s="100" t="s">
        <v>107</v>
      </c>
      <c r="E63" s="101" t="s">
        <v>244</v>
      </c>
      <c r="F63" s="102">
        <v>3.9039351851851853E-2</v>
      </c>
      <c r="G63" s="34">
        <v>6</v>
      </c>
    </row>
    <row r="64" spans="1:7" x14ac:dyDescent="0.25">
      <c r="A64" s="97">
        <v>16</v>
      </c>
      <c r="B64" s="98" t="s">
        <v>272</v>
      </c>
      <c r="C64" s="99">
        <v>1971</v>
      </c>
      <c r="D64" s="100" t="s">
        <v>110</v>
      </c>
      <c r="E64" s="101" t="s">
        <v>259</v>
      </c>
      <c r="F64" s="102">
        <v>3.9675925925925927E-2</v>
      </c>
      <c r="G64" s="34">
        <v>5</v>
      </c>
    </row>
    <row r="65" spans="1:8" x14ac:dyDescent="0.25">
      <c r="A65" s="97">
        <v>17</v>
      </c>
      <c r="B65" s="98" t="s">
        <v>201</v>
      </c>
      <c r="C65" s="99">
        <v>1963</v>
      </c>
      <c r="D65" s="100" t="s">
        <v>110</v>
      </c>
      <c r="E65" s="101" t="s">
        <v>112</v>
      </c>
      <c r="F65" s="102">
        <v>4.0185185185185185E-2</v>
      </c>
      <c r="G65" s="34">
        <v>4</v>
      </c>
    </row>
    <row r="66" spans="1:8" x14ac:dyDescent="0.25">
      <c r="A66" s="97">
        <v>18</v>
      </c>
      <c r="B66" s="98" t="s">
        <v>273</v>
      </c>
      <c r="C66" s="99">
        <v>1963</v>
      </c>
      <c r="D66" s="100" t="s">
        <v>110</v>
      </c>
      <c r="E66" s="101" t="s">
        <v>74</v>
      </c>
      <c r="F66" s="102">
        <v>4.0381944444444443E-2</v>
      </c>
      <c r="G66" s="34">
        <v>3</v>
      </c>
    </row>
    <row r="67" spans="1:8" x14ac:dyDescent="0.25">
      <c r="A67" s="97">
        <v>19</v>
      </c>
      <c r="B67" s="98" t="s">
        <v>274</v>
      </c>
      <c r="C67" s="99">
        <v>1972</v>
      </c>
      <c r="D67" s="100" t="s">
        <v>107</v>
      </c>
      <c r="E67" s="101" t="s">
        <v>93</v>
      </c>
      <c r="F67" s="102">
        <v>4.0972222222222222E-2</v>
      </c>
      <c r="G67" s="34">
        <v>2</v>
      </c>
    </row>
    <row r="68" spans="1:8" x14ac:dyDescent="0.25">
      <c r="A68" s="97">
        <v>20</v>
      </c>
      <c r="B68" s="98" t="s">
        <v>275</v>
      </c>
      <c r="C68" s="99">
        <v>1984</v>
      </c>
      <c r="D68" s="100" t="s">
        <v>107</v>
      </c>
      <c r="E68" s="101" t="s">
        <v>215</v>
      </c>
      <c r="F68" s="102">
        <v>4.2048611111111113E-2</v>
      </c>
      <c r="G68" s="34">
        <v>1</v>
      </c>
    </row>
    <row r="69" spans="1:8" x14ac:dyDescent="0.25">
      <c r="A69" s="97">
        <v>21</v>
      </c>
      <c r="B69" s="98" t="s">
        <v>276</v>
      </c>
      <c r="C69" s="99">
        <v>1966</v>
      </c>
      <c r="D69" s="100" t="s">
        <v>110</v>
      </c>
      <c r="E69" s="101" t="s">
        <v>268</v>
      </c>
      <c r="F69" s="102">
        <v>4.2546296296296297E-2</v>
      </c>
      <c r="G69" s="34">
        <v>0</v>
      </c>
    </row>
    <row r="70" spans="1:8" x14ac:dyDescent="0.25">
      <c r="A70" s="97">
        <v>22</v>
      </c>
      <c r="B70" s="98" t="s">
        <v>153</v>
      </c>
      <c r="C70" s="99">
        <v>1962</v>
      </c>
      <c r="D70" s="100" t="s">
        <v>110</v>
      </c>
      <c r="E70" s="101" t="s">
        <v>74</v>
      </c>
      <c r="F70" s="102">
        <v>4.2893518518518518E-2</v>
      </c>
      <c r="G70" s="34">
        <v>0</v>
      </c>
    </row>
    <row r="71" spans="1:8" x14ac:dyDescent="0.25">
      <c r="A71" s="97">
        <v>23</v>
      </c>
      <c r="B71" s="98" t="s">
        <v>277</v>
      </c>
      <c r="C71" s="99">
        <v>1955</v>
      </c>
      <c r="D71" s="100" t="s">
        <v>110</v>
      </c>
      <c r="E71" s="101" t="s">
        <v>278</v>
      </c>
      <c r="F71" s="102">
        <v>4.4097222222222225E-2</v>
      </c>
      <c r="G71" s="34">
        <v>0</v>
      </c>
    </row>
    <row r="72" spans="1:8" x14ac:dyDescent="0.25">
      <c r="A72" s="97">
        <v>24</v>
      </c>
      <c r="B72" s="98" t="s">
        <v>279</v>
      </c>
      <c r="C72" s="99">
        <v>1971</v>
      </c>
      <c r="D72" s="100" t="s">
        <v>107</v>
      </c>
      <c r="E72" s="101" t="s">
        <v>244</v>
      </c>
      <c r="F72" s="102">
        <v>4.4386574074074071E-2</v>
      </c>
      <c r="G72" s="34">
        <v>0</v>
      </c>
    </row>
    <row r="73" spans="1:8" x14ac:dyDescent="0.25">
      <c r="A73" s="97">
        <v>25</v>
      </c>
      <c r="B73" s="98" t="s">
        <v>280</v>
      </c>
      <c r="C73" s="99">
        <v>1978</v>
      </c>
      <c r="D73" s="100" t="s">
        <v>107</v>
      </c>
      <c r="E73" s="101" t="s">
        <v>281</v>
      </c>
      <c r="F73" s="102">
        <v>4.4565972222222222E-2</v>
      </c>
      <c r="G73" s="34">
        <v>0</v>
      </c>
    </row>
    <row r="74" spans="1:8" x14ac:dyDescent="0.25">
      <c r="A74" s="97">
        <v>26</v>
      </c>
      <c r="B74" s="98" t="s">
        <v>361</v>
      </c>
      <c r="C74" s="99">
        <v>1969</v>
      </c>
      <c r="D74" s="100" t="s">
        <v>110</v>
      </c>
      <c r="E74" s="101" t="s">
        <v>282</v>
      </c>
      <c r="F74" s="102">
        <v>4.5844907407407404E-2</v>
      </c>
      <c r="G74" s="34">
        <v>0</v>
      </c>
    </row>
    <row r="75" spans="1:8" x14ac:dyDescent="0.25">
      <c r="A75" s="97">
        <v>27</v>
      </c>
      <c r="B75" s="98" t="s">
        <v>283</v>
      </c>
      <c r="C75" s="99">
        <v>1974</v>
      </c>
      <c r="D75" s="100" t="s">
        <v>110</v>
      </c>
      <c r="E75" s="101" t="s">
        <v>244</v>
      </c>
      <c r="F75" s="102">
        <v>5.1840277777777777E-2</v>
      </c>
      <c r="G75" s="34">
        <v>0</v>
      </c>
    </row>
    <row r="76" spans="1:8" x14ac:dyDescent="0.25">
      <c r="B76" t="s">
        <v>370</v>
      </c>
      <c r="G76" s="15"/>
    </row>
    <row r="77" spans="1:8" x14ac:dyDescent="0.25">
      <c r="B77" t="s">
        <v>370</v>
      </c>
    </row>
    <row r="78" spans="1:8" x14ac:dyDescent="0.25">
      <c r="A78" s="103">
        <v>1</v>
      </c>
      <c r="B78" t="s">
        <v>114</v>
      </c>
      <c r="C78">
        <v>1965</v>
      </c>
      <c r="D78" t="s">
        <v>115</v>
      </c>
      <c r="E78" t="s">
        <v>76</v>
      </c>
      <c r="F78" s="102">
        <v>2.6006944444444447E-2</v>
      </c>
      <c r="G78" s="34">
        <v>25</v>
      </c>
      <c r="H78" s="34">
        <v>771</v>
      </c>
    </row>
    <row r="79" spans="1:8" x14ac:dyDescent="0.25">
      <c r="A79" s="103">
        <v>2</v>
      </c>
      <c r="B79" t="s">
        <v>170</v>
      </c>
      <c r="C79">
        <v>1960</v>
      </c>
      <c r="D79" t="s">
        <v>46</v>
      </c>
      <c r="E79" t="s">
        <v>95</v>
      </c>
      <c r="F79" s="102">
        <v>2.763888888888889E-2</v>
      </c>
      <c r="G79" s="34">
        <v>20</v>
      </c>
      <c r="H79" s="34">
        <v>754</v>
      </c>
    </row>
    <row r="80" spans="1:8" x14ac:dyDescent="0.25">
      <c r="A80" s="103">
        <v>3</v>
      </c>
      <c r="B80" t="s">
        <v>30</v>
      </c>
      <c r="C80">
        <v>1950</v>
      </c>
      <c r="D80" t="s">
        <v>48</v>
      </c>
      <c r="E80" t="s">
        <v>103</v>
      </c>
      <c r="F80" s="102">
        <v>3.0636574074074076E-2</v>
      </c>
      <c r="G80" s="34">
        <v>18</v>
      </c>
      <c r="H80" s="34">
        <v>742</v>
      </c>
    </row>
    <row r="81" spans="1:8" x14ac:dyDescent="0.25">
      <c r="A81" s="103">
        <v>4</v>
      </c>
      <c r="B81" t="s">
        <v>284</v>
      </c>
      <c r="C81">
        <v>1953</v>
      </c>
      <c r="D81" t="s">
        <v>47</v>
      </c>
      <c r="E81" t="s">
        <v>268</v>
      </c>
      <c r="F81" s="102">
        <v>2.943287037037037E-2</v>
      </c>
      <c r="G81" s="34">
        <v>17</v>
      </c>
      <c r="H81" s="34">
        <v>738</v>
      </c>
    </row>
    <row r="82" spans="1:8" x14ac:dyDescent="0.25">
      <c r="A82" s="103">
        <v>5</v>
      </c>
      <c r="B82" t="s">
        <v>285</v>
      </c>
      <c r="C82">
        <v>1970</v>
      </c>
      <c r="D82" t="s">
        <v>45</v>
      </c>
      <c r="E82" t="s">
        <v>286</v>
      </c>
      <c r="F82" s="102">
        <v>2.6238425925925925E-2</v>
      </c>
      <c r="G82" s="34">
        <v>16</v>
      </c>
      <c r="H82" s="34">
        <v>737</v>
      </c>
    </row>
    <row r="83" spans="1:8" x14ac:dyDescent="0.25">
      <c r="A83" s="103">
        <v>6</v>
      </c>
      <c r="B83" t="s">
        <v>287</v>
      </c>
      <c r="C83">
        <v>1965</v>
      </c>
      <c r="D83" t="s">
        <v>115</v>
      </c>
      <c r="E83" t="s">
        <v>64</v>
      </c>
      <c r="F83" s="102">
        <v>2.7268518518518515E-2</v>
      </c>
      <c r="G83" s="34">
        <v>15</v>
      </c>
      <c r="H83" s="34">
        <v>736</v>
      </c>
    </row>
    <row r="84" spans="1:8" x14ac:dyDescent="0.25">
      <c r="A84" s="103">
        <v>7</v>
      </c>
      <c r="B84" t="s">
        <v>12</v>
      </c>
      <c r="C84">
        <v>1971</v>
      </c>
      <c r="D84" t="s">
        <v>45</v>
      </c>
      <c r="E84" t="s">
        <v>61</v>
      </c>
      <c r="F84" s="102">
        <v>2.6643518518518521E-2</v>
      </c>
      <c r="G84" s="34">
        <v>14</v>
      </c>
      <c r="H84" s="34">
        <v>726</v>
      </c>
    </row>
    <row r="85" spans="1:8" x14ac:dyDescent="0.25">
      <c r="A85" s="103">
        <v>8</v>
      </c>
      <c r="B85" t="s">
        <v>17</v>
      </c>
      <c r="C85">
        <v>1960</v>
      </c>
      <c r="D85" t="s">
        <v>46</v>
      </c>
      <c r="E85" t="s">
        <v>10</v>
      </c>
      <c r="F85" s="102">
        <v>2.8703703703703703E-2</v>
      </c>
      <c r="G85" s="34">
        <v>13</v>
      </c>
      <c r="H85" s="34">
        <v>726</v>
      </c>
    </row>
    <row r="86" spans="1:8" x14ac:dyDescent="0.25">
      <c r="A86" s="103">
        <v>9</v>
      </c>
      <c r="B86" t="s">
        <v>288</v>
      </c>
      <c r="C86">
        <v>1959</v>
      </c>
      <c r="D86" t="s">
        <v>46</v>
      </c>
      <c r="E86" t="s">
        <v>289</v>
      </c>
      <c r="F86" s="102">
        <v>2.8796296296296296E-2</v>
      </c>
      <c r="G86" s="34">
        <v>12</v>
      </c>
      <c r="H86" s="34">
        <v>724</v>
      </c>
    </row>
    <row r="87" spans="1:8" x14ac:dyDescent="0.25">
      <c r="A87" s="103">
        <v>10</v>
      </c>
      <c r="B87" t="s">
        <v>29</v>
      </c>
      <c r="C87">
        <v>1951</v>
      </c>
      <c r="D87" t="s">
        <v>48</v>
      </c>
      <c r="E87" t="s">
        <v>10</v>
      </c>
      <c r="F87" s="102">
        <v>3.1516203703703706E-2</v>
      </c>
      <c r="G87" s="34">
        <v>11</v>
      </c>
      <c r="H87" s="34">
        <v>721</v>
      </c>
    </row>
    <row r="88" spans="1:8" x14ac:dyDescent="0.25">
      <c r="A88" s="103">
        <v>11</v>
      </c>
      <c r="B88" t="s">
        <v>290</v>
      </c>
      <c r="C88">
        <v>1949</v>
      </c>
      <c r="D88" t="s">
        <v>48</v>
      </c>
      <c r="E88" t="s">
        <v>291</v>
      </c>
      <c r="F88" s="102">
        <v>3.155092592592592E-2</v>
      </c>
      <c r="G88" s="34">
        <v>10</v>
      </c>
      <c r="H88" s="34">
        <v>720</v>
      </c>
    </row>
    <row r="89" spans="1:8" x14ac:dyDescent="0.25">
      <c r="A89" s="103">
        <v>12</v>
      </c>
      <c r="B89" t="s">
        <v>292</v>
      </c>
      <c r="C89">
        <v>1952</v>
      </c>
      <c r="D89" t="s">
        <v>48</v>
      </c>
      <c r="E89" t="s">
        <v>278</v>
      </c>
      <c r="F89" s="102">
        <v>3.1736111111111111E-2</v>
      </c>
      <c r="G89" s="34">
        <v>9</v>
      </c>
      <c r="H89" s="34">
        <v>716</v>
      </c>
    </row>
    <row r="90" spans="1:8" x14ac:dyDescent="0.25">
      <c r="A90" s="103">
        <v>13</v>
      </c>
      <c r="B90" t="s">
        <v>117</v>
      </c>
      <c r="C90">
        <v>1959</v>
      </c>
      <c r="D90" t="s">
        <v>46</v>
      </c>
      <c r="E90" t="s">
        <v>74</v>
      </c>
      <c r="F90" s="102">
        <v>2.9247685185185186E-2</v>
      </c>
      <c r="G90" s="34">
        <v>8</v>
      </c>
      <c r="H90" s="34">
        <v>713</v>
      </c>
    </row>
    <row r="91" spans="1:8" x14ac:dyDescent="0.25">
      <c r="A91" s="103">
        <v>14</v>
      </c>
      <c r="B91" t="s">
        <v>118</v>
      </c>
      <c r="C91">
        <v>1945</v>
      </c>
      <c r="D91" t="s">
        <v>49</v>
      </c>
      <c r="E91" t="s">
        <v>60</v>
      </c>
      <c r="F91" s="102">
        <v>3.394675925925926E-2</v>
      </c>
      <c r="G91" s="34">
        <v>7</v>
      </c>
      <c r="H91" s="34">
        <v>704</v>
      </c>
    </row>
    <row r="92" spans="1:8" x14ac:dyDescent="0.25">
      <c r="A92" s="103">
        <v>15</v>
      </c>
      <c r="B92" t="s">
        <v>293</v>
      </c>
      <c r="C92">
        <v>1968</v>
      </c>
      <c r="D92" t="s">
        <v>45</v>
      </c>
      <c r="E92" t="s">
        <v>64</v>
      </c>
      <c r="F92" s="102">
        <v>2.7685185185185188E-2</v>
      </c>
      <c r="G92" s="34">
        <v>6</v>
      </c>
      <c r="H92" s="34">
        <v>699</v>
      </c>
    </row>
    <row r="93" spans="1:8" x14ac:dyDescent="0.25">
      <c r="A93" s="103">
        <v>16</v>
      </c>
      <c r="B93" t="s">
        <v>359</v>
      </c>
      <c r="C93">
        <v>1967</v>
      </c>
      <c r="D93" t="s">
        <v>115</v>
      </c>
      <c r="E93" t="s">
        <v>105</v>
      </c>
      <c r="F93" s="102">
        <v>2.8749999999999998E-2</v>
      </c>
      <c r="G93" s="34">
        <v>5</v>
      </c>
      <c r="H93" s="34">
        <v>698</v>
      </c>
    </row>
    <row r="94" spans="1:8" x14ac:dyDescent="0.25">
      <c r="A94" s="103">
        <v>17</v>
      </c>
      <c r="B94" t="s">
        <v>15</v>
      </c>
      <c r="C94">
        <v>1971</v>
      </c>
      <c r="D94" t="s">
        <v>45</v>
      </c>
      <c r="E94" t="s">
        <v>10</v>
      </c>
      <c r="F94" s="102">
        <v>2.7754629629629629E-2</v>
      </c>
      <c r="G94" s="34">
        <v>4</v>
      </c>
      <c r="H94" s="34">
        <v>697</v>
      </c>
    </row>
    <row r="95" spans="1:8" x14ac:dyDescent="0.25">
      <c r="A95" s="103">
        <v>18</v>
      </c>
      <c r="B95" t="s">
        <v>294</v>
      </c>
      <c r="C95">
        <v>1942</v>
      </c>
      <c r="D95" t="s">
        <v>120</v>
      </c>
      <c r="E95" t="s">
        <v>295</v>
      </c>
      <c r="F95" s="102">
        <v>3.6446759259259262E-2</v>
      </c>
      <c r="G95" s="34">
        <v>3</v>
      </c>
      <c r="H95" s="34">
        <v>694</v>
      </c>
    </row>
    <row r="96" spans="1:8" x14ac:dyDescent="0.25">
      <c r="A96" s="103">
        <v>19</v>
      </c>
      <c r="B96" t="s">
        <v>296</v>
      </c>
      <c r="C96">
        <v>1971</v>
      </c>
      <c r="D96" t="s">
        <v>45</v>
      </c>
      <c r="E96" t="s">
        <v>206</v>
      </c>
      <c r="F96" s="102">
        <v>2.7986111111111111E-2</v>
      </c>
      <c r="G96" s="34">
        <v>2</v>
      </c>
      <c r="H96" s="34">
        <v>691</v>
      </c>
    </row>
    <row r="97" spans="1:8" x14ac:dyDescent="0.25">
      <c r="A97" s="103">
        <v>20</v>
      </c>
      <c r="B97" t="s">
        <v>25</v>
      </c>
      <c r="C97">
        <v>1952</v>
      </c>
      <c r="D97" t="s">
        <v>48</v>
      </c>
      <c r="E97" t="s">
        <v>10</v>
      </c>
      <c r="F97" s="102">
        <v>3.30787037037037E-2</v>
      </c>
      <c r="G97" s="34">
        <v>1</v>
      </c>
      <c r="H97" s="34">
        <v>687</v>
      </c>
    </row>
    <row r="98" spans="1:8" x14ac:dyDescent="0.25">
      <c r="A98" s="103">
        <v>21</v>
      </c>
      <c r="B98" t="s">
        <v>119</v>
      </c>
      <c r="C98">
        <v>1941</v>
      </c>
      <c r="D98" t="s">
        <v>120</v>
      </c>
      <c r="E98" t="s">
        <v>104</v>
      </c>
      <c r="F98" s="102">
        <v>3.6886574074074079E-2</v>
      </c>
      <c r="G98" s="34"/>
      <c r="H98" s="34">
        <v>685</v>
      </c>
    </row>
    <row r="99" spans="1:8" x14ac:dyDescent="0.25">
      <c r="A99" s="103">
        <v>22</v>
      </c>
      <c r="B99" t="s">
        <v>362</v>
      </c>
      <c r="C99">
        <v>1968</v>
      </c>
      <c r="D99" t="s">
        <v>45</v>
      </c>
      <c r="E99" t="s">
        <v>297</v>
      </c>
      <c r="F99" s="102">
        <v>2.836805555555556E-2</v>
      </c>
      <c r="G99" s="34"/>
      <c r="H99" s="34">
        <v>682</v>
      </c>
    </row>
    <row r="100" spans="1:8" x14ac:dyDescent="0.25">
      <c r="A100" s="103">
        <v>23</v>
      </c>
      <c r="B100" t="s">
        <v>298</v>
      </c>
      <c r="C100">
        <v>1965</v>
      </c>
      <c r="D100" t="s">
        <v>115</v>
      </c>
      <c r="E100" t="s">
        <v>74</v>
      </c>
      <c r="F100" s="102">
        <v>2.9473379629629634E-2</v>
      </c>
      <c r="G100" s="34"/>
      <c r="H100" s="34">
        <v>680</v>
      </c>
    </row>
    <row r="101" spans="1:8" x14ac:dyDescent="0.25">
      <c r="A101" s="103">
        <v>24</v>
      </c>
      <c r="B101" t="s">
        <v>367</v>
      </c>
      <c r="C101">
        <v>1961</v>
      </c>
      <c r="D101" t="s">
        <v>46</v>
      </c>
      <c r="E101" t="s">
        <v>97</v>
      </c>
      <c r="F101" s="102">
        <v>3.0706018518518521E-2</v>
      </c>
      <c r="G101" s="34"/>
      <c r="H101" s="34">
        <v>679</v>
      </c>
    </row>
    <row r="102" spans="1:8" x14ac:dyDescent="0.25">
      <c r="A102" s="103">
        <v>25</v>
      </c>
      <c r="B102" t="s">
        <v>299</v>
      </c>
      <c r="C102">
        <v>1968</v>
      </c>
      <c r="D102" t="s">
        <v>45</v>
      </c>
      <c r="E102" t="s">
        <v>300</v>
      </c>
      <c r="F102" s="102">
        <v>2.8518518518518523E-2</v>
      </c>
      <c r="G102" s="34"/>
      <c r="H102" s="34">
        <v>678</v>
      </c>
    </row>
    <row r="103" spans="1:8" x14ac:dyDescent="0.25">
      <c r="A103" s="103">
        <v>26</v>
      </c>
      <c r="B103" t="s">
        <v>363</v>
      </c>
      <c r="C103">
        <v>1964</v>
      </c>
      <c r="D103" t="s">
        <v>115</v>
      </c>
      <c r="E103" t="s">
        <v>60</v>
      </c>
      <c r="F103" s="102">
        <v>2.9699074074074072E-2</v>
      </c>
      <c r="G103" s="34"/>
      <c r="H103" s="34">
        <v>675</v>
      </c>
    </row>
    <row r="104" spans="1:8" x14ac:dyDescent="0.25">
      <c r="A104" s="103">
        <v>27</v>
      </c>
      <c r="B104" t="s">
        <v>37</v>
      </c>
      <c r="C104">
        <v>1955</v>
      </c>
      <c r="D104" t="s">
        <v>47</v>
      </c>
      <c r="E104" t="s">
        <v>301</v>
      </c>
      <c r="F104" s="102">
        <v>3.2870370370370376E-2</v>
      </c>
      <c r="G104" s="34"/>
      <c r="H104" s="34">
        <v>661</v>
      </c>
    </row>
    <row r="105" spans="1:8" x14ac:dyDescent="0.25">
      <c r="A105" s="103">
        <v>28</v>
      </c>
      <c r="B105" t="s">
        <v>478</v>
      </c>
      <c r="C105">
        <v>1962</v>
      </c>
      <c r="D105" t="s">
        <v>46</v>
      </c>
      <c r="E105" t="s">
        <v>74</v>
      </c>
      <c r="F105" s="102">
        <v>3.1655092592592596E-2</v>
      </c>
      <c r="G105" s="34">
        <v>0</v>
      </c>
      <c r="H105" s="34">
        <v>658</v>
      </c>
    </row>
    <row r="106" spans="1:8" x14ac:dyDescent="0.25">
      <c r="A106" s="103">
        <v>29</v>
      </c>
      <c r="B106" t="s">
        <v>302</v>
      </c>
      <c r="C106">
        <v>1945</v>
      </c>
      <c r="D106" t="s">
        <v>49</v>
      </c>
      <c r="E106" t="s">
        <v>74</v>
      </c>
      <c r="F106" s="102">
        <v>3.6319444444444439E-2</v>
      </c>
      <c r="G106" s="34"/>
      <c r="H106" s="34">
        <v>658</v>
      </c>
    </row>
    <row r="107" spans="1:8" x14ac:dyDescent="0.25">
      <c r="A107" s="103">
        <v>30</v>
      </c>
      <c r="B107" t="s">
        <v>355</v>
      </c>
      <c r="C107">
        <v>1966</v>
      </c>
      <c r="D107" t="s">
        <v>115</v>
      </c>
      <c r="E107" t="s">
        <v>268</v>
      </c>
      <c r="F107" s="102">
        <v>3.0648148148148147E-2</v>
      </c>
      <c r="G107" s="34"/>
      <c r="H107" s="34">
        <v>654</v>
      </c>
    </row>
    <row r="108" spans="1:8" x14ac:dyDescent="0.25">
      <c r="A108" s="103">
        <v>31</v>
      </c>
      <c r="B108" t="s">
        <v>369</v>
      </c>
      <c r="C108">
        <v>1972</v>
      </c>
      <c r="D108" t="s">
        <v>45</v>
      </c>
      <c r="E108" t="s">
        <v>93</v>
      </c>
      <c r="F108" s="102">
        <v>2.960648148148148E-2</v>
      </c>
      <c r="G108" s="34"/>
      <c r="H108" s="34">
        <v>653</v>
      </c>
    </row>
    <row r="109" spans="1:8" x14ac:dyDescent="0.25">
      <c r="A109" s="103">
        <v>32</v>
      </c>
      <c r="B109" t="s">
        <v>303</v>
      </c>
      <c r="C109">
        <v>1965</v>
      </c>
      <c r="D109" t="s">
        <v>115</v>
      </c>
      <c r="E109" t="s">
        <v>74</v>
      </c>
      <c r="F109" s="102">
        <v>3.0891203703703702E-2</v>
      </c>
      <c r="G109" s="34"/>
      <c r="H109" s="34">
        <v>649</v>
      </c>
    </row>
    <row r="110" spans="1:8" x14ac:dyDescent="0.25">
      <c r="A110" s="103">
        <v>33</v>
      </c>
      <c r="B110" t="s">
        <v>304</v>
      </c>
      <c r="C110">
        <v>1972</v>
      </c>
      <c r="D110" t="s">
        <v>45</v>
      </c>
      <c r="E110" t="s">
        <v>215</v>
      </c>
      <c r="F110" s="102">
        <v>2.9849537037037036E-2</v>
      </c>
      <c r="G110" s="34"/>
      <c r="H110" s="34">
        <v>648</v>
      </c>
    </row>
    <row r="111" spans="1:8" x14ac:dyDescent="0.25">
      <c r="A111" s="103">
        <v>34</v>
      </c>
      <c r="B111" t="s">
        <v>172</v>
      </c>
      <c r="C111">
        <v>1967</v>
      </c>
      <c r="D111" t="s">
        <v>115</v>
      </c>
      <c r="E111" t="s">
        <v>88</v>
      </c>
      <c r="F111" s="102">
        <v>3.0937499999999996E-2</v>
      </c>
      <c r="G111" s="34"/>
      <c r="H111" s="34">
        <v>648</v>
      </c>
    </row>
    <row r="112" spans="1:8" x14ac:dyDescent="0.25">
      <c r="A112" s="103">
        <v>35</v>
      </c>
      <c r="B112" t="s">
        <v>305</v>
      </c>
      <c r="C112">
        <v>1962</v>
      </c>
      <c r="D112" t="s">
        <v>46</v>
      </c>
      <c r="E112" t="s">
        <v>306</v>
      </c>
      <c r="F112" s="102">
        <v>3.2361111111111111E-2</v>
      </c>
      <c r="G112" s="34"/>
      <c r="H112" s="34">
        <v>644</v>
      </c>
    </row>
    <row r="113" spans="1:8" x14ac:dyDescent="0.25">
      <c r="A113" s="103">
        <v>36</v>
      </c>
      <c r="B113" t="s">
        <v>354</v>
      </c>
      <c r="C113">
        <v>1965</v>
      </c>
      <c r="D113" t="s">
        <v>115</v>
      </c>
      <c r="E113" t="s">
        <v>74</v>
      </c>
      <c r="F113" s="102">
        <v>3.123842592592593E-2</v>
      </c>
      <c r="G113" s="34"/>
      <c r="H113" s="34">
        <v>642</v>
      </c>
    </row>
    <row r="114" spans="1:8" x14ac:dyDescent="0.25">
      <c r="A114" s="103">
        <v>37</v>
      </c>
      <c r="B114" t="s">
        <v>307</v>
      </c>
      <c r="C114">
        <v>1965</v>
      </c>
      <c r="D114" t="s">
        <v>115</v>
      </c>
      <c r="E114" t="s">
        <v>308</v>
      </c>
      <c r="F114" s="102">
        <v>3.1319444444444448E-2</v>
      </c>
      <c r="G114" s="34"/>
      <c r="H114" s="34">
        <v>640</v>
      </c>
    </row>
    <row r="115" spans="1:8" x14ac:dyDescent="0.25">
      <c r="A115" s="103">
        <v>38</v>
      </c>
      <c r="B115" t="s">
        <v>309</v>
      </c>
      <c r="C115">
        <v>1963</v>
      </c>
      <c r="D115" t="s">
        <v>115</v>
      </c>
      <c r="E115" t="s">
        <v>74</v>
      </c>
      <c r="F115" s="102">
        <v>3.1354166666666662E-2</v>
      </c>
      <c r="G115" s="34"/>
      <c r="H115" s="34">
        <v>640</v>
      </c>
    </row>
    <row r="116" spans="1:8" x14ac:dyDescent="0.25">
      <c r="A116" s="103">
        <v>39</v>
      </c>
      <c r="B116" t="s">
        <v>124</v>
      </c>
      <c r="C116">
        <v>1965</v>
      </c>
      <c r="D116" t="s">
        <v>115</v>
      </c>
      <c r="E116" t="s">
        <v>109</v>
      </c>
      <c r="F116" s="102">
        <v>3.1429398148148151E-2</v>
      </c>
      <c r="G116" s="34"/>
      <c r="H116" s="34">
        <v>638</v>
      </c>
    </row>
    <row r="117" spans="1:8" x14ac:dyDescent="0.25">
      <c r="A117" s="103">
        <v>40</v>
      </c>
      <c r="B117" t="s">
        <v>444</v>
      </c>
      <c r="C117">
        <v>1957</v>
      </c>
      <c r="D117" t="s">
        <v>47</v>
      </c>
      <c r="E117" t="s">
        <v>98</v>
      </c>
      <c r="F117" s="102">
        <v>3.4212962962962966E-2</v>
      </c>
      <c r="G117" s="34"/>
      <c r="H117" s="34">
        <v>635</v>
      </c>
    </row>
    <row r="118" spans="1:8" x14ac:dyDescent="0.25">
      <c r="A118" s="103">
        <v>41</v>
      </c>
      <c r="B118" t="s">
        <v>310</v>
      </c>
      <c r="C118">
        <v>1951</v>
      </c>
      <c r="D118" t="s">
        <v>48</v>
      </c>
      <c r="E118" t="s">
        <v>74</v>
      </c>
      <c r="F118" s="102">
        <v>3.5925925925925924E-2</v>
      </c>
      <c r="G118" s="34"/>
      <c r="H118" s="34">
        <v>633</v>
      </c>
    </row>
    <row r="119" spans="1:8" x14ac:dyDescent="0.25">
      <c r="A119" s="103">
        <v>42</v>
      </c>
      <c r="B119" t="s">
        <v>350</v>
      </c>
      <c r="C119">
        <v>1956</v>
      </c>
      <c r="D119" t="s">
        <v>47</v>
      </c>
      <c r="E119" t="s">
        <v>311</v>
      </c>
      <c r="F119" s="102">
        <v>3.4780092592592592E-2</v>
      </c>
      <c r="G119" s="34"/>
      <c r="H119" s="34">
        <v>625</v>
      </c>
    </row>
    <row r="120" spans="1:8" x14ac:dyDescent="0.25">
      <c r="A120" s="103">
        <v>43</v>
      </c>
      <c r="B120" t="s">
        <v>39</v>
      </c>
      <c r="C120">
        <v>1945</v>
      </c>
      <c r="D120" t="s">
        <v>49</v>
      </c>
      <c r="E120" t="s">
        <v>10</v>
      </c>
      <c r="F120" s="102">
        <v>3.8287037037037036E-2</v>
      </c>
      <c r="G120" s="34"/>
      <c r="H120" s="34">
        <v>624</v>
      </c>
    </row>
    <row r="121" spans="1:8" x14ac:dyDescent="0.25">
      <c r="A121" s="103">
        <v>44</v>
      </c>
      <c r="B121" t="s">
        <v>312</v>
      </c>
      <c r="C121">
        <v>1945</v>
      </c>
      <c r="D121" t="s">
        <v>49</v>
      </c>
      <c r="E121" t="s">
        <v>313</v>
      </c>
      <c r="F121" s="102">
        <v>3.8350694444444444E-2</v>
      </c>
      <c r="G121" s="34"/>
      <c r="H121" s="34">
        <v>623</v>
      </c>
    </row>
    <row r="122" spans="1:8" x14ac:dyDescent="0.25">
      <c r="A122" s="103">
        <v>45</v>
      </c>
      <c r="B122" t="s">
        <v>314</v>
      </c>
      <c r="C122">
        <v>1966</v>
      </c>
      <c r="D122" t="s">
        <v>115</v>
      </c>
      <c r="E122" t="s">
        <v>315</v>
      </c>
      <c r="F122" s="102">
        <v>3.2476851851851847E-2</v>
      </c>
      <c r="G122" s="34"/>
      <c r="H122" s="34">
        <v>617</v>
      </c>
    </row>
    <row r="123" spans="1:8" x14ac:dyDescent="0.25">
      <c r="A123" s="103">
        <v>46</v>
      </c>
      <c r="B123" t="s">
        <v>344</v>
      </c>
      <c r="C123">
        <v>1962</v>
      </c>
      <c r="D123" t="s">
        <v>46</v>
      </c>
      <c r="E123" t="s">
        <v>316</v>
      </c>
      <c r="F123" s="102">
        <v>3.3831018518518517E-2</v>
      </c>
      <c r="G123" s="34"/>
      <c r="H123" s="34">
        <v>616</v>
      </c>
    </row>
    <row r="124" spans="1:8" x14ac:dyDescent="0.25">
      <c r="A124" s="103">
        <v>47</v>
      </c>
      <c r="B124" t="s">
        <v>176</v>
      </c>
      <c r="C124">
        <v>1955</v>
      </c>
      <c r="D124" t="s">
        <v>47</v>
      </c>
      <c r="E124" t="s">
        <v>100</v>
      </c>
      <c r="F124" s="102">
        <v>3.5277777777777776E-2</v>
      </c>
      <c r="G124" s="34"/>
      <c r="H124" s="34">
        <v>616</v>
      </c>
    </row>
    <row r="125" spans="1:8" x14ac:dyDescent="0.25">
      <c r="A125" s="103">
        <v>48</v>
      </c>
      <c r="B125" t="s">
        <v>317</v>
      </c>
      <c r="C125">
        <v>1959</v>
      </c>
      <c r="D125" t="s">
        <v>46</v>
      </c>
      <c r="E125" t="s">
        <v>318</v>
      </c>
      <c r="F125" s="102">
        <v>3.3900462962962966E-2</v>
      </c>
      <c r="G125" s="34"/>
      <c r="H125" s="34">
        <v>615</v>
      </c>
    </row>
    <row r="126" spans="1:8" x14ac:dyDescent="0.25">
      <c r="A126" s="103">
        <v>49</v>
      </c>
      <c r="B126" t="s">
        <v>319</v>
      </c>
      <c r="C126">
        <v>1970</v>
      </c>
      <c r="D126" t="s">
        <v>45</v>
      </c>
      <c r="E126" t="s">
        <v>111</v>
      </c>
      <c r="F126" s="102">
        <v>3.1493055555555559E-2</v>
      </c>
      <c r="G126" s="34"/>
      <c r="H126" s="34">
        <v>614</v>
      </c>
    </row>
    <row r="127" spans="1:8" x14ac:dyDescent="0.25">
      <c r="A127" s="103">
        <v>50</v>
      </c>
      <c r="B127" t="s">
        <v>320</v>
      </c>
      <c r="C127">
        <v>1959</v>
      </c>
      <c r="D127" t="s">
        <v>46</v>
      </c>
      <c r="E127" t="s">
        <v>215</v>
      </c>
      <c r="F127" s="102">
        <v>3.4895833333333334E-2</v>
      </c>
      <c r="G127" s="34"/>
      <c r="H127" s="34">
        <v>597</v>
      </c>
    </row>
    <row r="128" spans="1:8" x14ac:dyDescent="0.25">
      <c r="A128" s="103">
        <v>51</v>
      </c>
      <c r="B128" t="s">
        <v>175</v>
      </c>
      <c r="C128">
        <v>1967</v>
      </c>
      <c r="D128" t="s">
        <v>115</v>
      </c>
      <c r="E128" t="s">
        <v>93</v>
      </c>
      <c r="F128" s="102">
        <v>3.4166666666666672E-2</v>
      </c>
      <c r="G128" s="34"/>
      <c r="H128" s="34">
        <v>587</v>
      </c>
    </row>
    <row r="129" spans="1:8" x14ac:dyDescent="0.25">
      <c r="A129" s="103">
        <v>52</v>
      </c>
      <c r="B129" t="s">
        <v>357</v>
      </c>
      <c r="C129">
        <v>1972</v>
      </c>
      <c r="D129" t="s">
        <v>45</v>
      </c>
      <c r="E129" t="s">
        <v>74</v>
      </c>
      <c r="F129" s="102">
        <v>3.3032407407407406E-2</v>
      </c>
      <c r="G129" s="34"/>
      <c r="H129" s="34">
        <v>585</v>
      </c>
    </row>
    <row r="130" spans="1:8" x14ac:dyDescent="0.25">
      <c r="A130" s="103">
        <v>53</v>
      </c>
      <c r="B130" t="s">
        <v>345</v>
      </c>
      <c r="C130">
        <v>1966</v>
      </c>
      <c r="D130" t="s">
        <v>115</v>
      </c>
      <c r="E130" t="s">
        <v>74</v>
      </c>
      <c r="F130" s="102">
        <v>3.4305555555555554E-2</v>
      </c>
      <c r="G130" s="34"/>
      <c r="H130" s="34">
        <v>585</v>
      </c>
    </row>
    <row r="131" spans="1:8" x14ac:dyDescent="0.25">
      <c r="A131" s="103">
        <v>54</v>
      </c>
      <c r="B131" t="s">
        <v>127</v>
      </c>
      <c r="C131">
        <v>1965</v>
      </c>
      <c r="D131" t="s">
        <v>115</v>
      </c>
      <c r="E131" t="s">
        <v>74</v>
      </c>
      <c r="F131" s="102">
        <v>3.4907407407407408E-2</v>
      </c>
      <c r="G131" s="34"/>
      <c r="H131" s="34">
        <v>574</v>
      </c>
    </row>
    <row r="132" spans="1:8" x14ac:dyDescent="0.25">
      <c r="A132" s="103">
        <v>55</v>
      </c>
      <c r="B132" t="s">
        <v>346</v>
      </c>
      <c r="C132">
        <v>1958</v>
      </c>
      <c r="D132" t="s">
        <v>46</v>
      </c>
      <c r="E132" t="s">
        <v>74</v>
      </c>
      <c r="F132" s="102">
        <v>3.6331018518518519E-2</v>
      </c>
      <c r="G132" s="34"/>
      <c r="H132" s="34">
        <v>574</v>
      </c>
    </row>
    <row r="133" spans="1:8" x14ac:dyDescent="0.25">
      <c r="A133" s="103">
        <v>56</v>
      </c>
      <c r="B133" t="s">
        <v>321</v>
      </c>
      <c r="C133">
        <v>1941</v>
      </c>
      <c r="D133" t="s">
        <v>120</v>
      </c>
      <c r="E133" t="s">
        <v>10</v>
      </c>
      <c r="F133" s="102">
        <v>4.4120370370370372E-2</v>
      </c>
      <c r="G133" s="34"/>
      <c r="H133" s="34">
        <v>573</v>
      </c>
    </row>
    <row r="134" spans="1:8" x14ac:dyDescent="0.25">
      <c r="A134" s="103">
        <v>57</v>
      </c>
      <c r="B134" t="s">
        <v>366</v>
      </c>
      <c r="C134">
        <v>1971</v>
      </c>
      <c r="D134" t="s">
        <v>45</v>
      </c>
      <c r="E134" t="s">
        <v>94</v>
      </c>
      <c r="F134" s="102">
        <v>3.3784722222222223E-2</v>
      </c>
      <c r="G134" s="34"/>
      <c r="H134" s="34">
        <v>572</v>
      </c>
    </row>
    <row r="135" spans="1:8" x14ac:dyDescent="0.25">
      <c r="A135" s="103">
        <v>58</v>
      </c>
      <c r="B135" t="s">
        <v>368</v>
      </c>
      <c r="C135">
        <v>1935</v>
      </c>
      <c r="D135" t="s">
        <v>128</v>
      </c>
      <c r="E135" t="s">
        <v>106</v>
      </c>
      <c r="F135" s="102">
        <v>4.7546296296296302E-2</v>
      </c>
      <c r="G135" s="34"/>
      <c r="H135" s="34">
        <v>568</v>
      </c>
    </row>
    <row r="136" spans="1:8" x14ac:dyDescent="0.25">
      <c r="A136" s="103">
        <v>59</v>
      </c>
      <c r="B136" t="s">
        <v>322</v>
      </c>
      <c r="C136">
        <v>1963</v>
      </c>
      <c r="D136" t="s">
        <v>115</v>
      </c>
      <c r="E136" t="s">
        <v>64</v>
      </c>
      <c r="F136" s="102">
        <v>3.6342592592592593E-2</v>
      </c>
      <c r="G136" s="34"/>
      <c r="H136" s="34">
        <v>552</v>
      </c>
    </row>
    <row r="137" spans="1:8" x14ac:dyDescent="0.25">
      <c r="A137" s="103">
        <v>60</v>
      </c>
      <c r="B137" t="s">
        <v>179</v>
      </c>
      <c r="C137">
        <v>1961</v>
      </c>
      <c r="D137" t="s">
        <v>46</v>
      </c>
      <c r="E137" t="s">
        <v>74</v>
      </c>
      <c r="F137" s="102">
        <v>3.8344907407407411E-2</v>
      </c>
      <c r="G137" s="34"/>
      <c r="H137" s="34">
        <v>543</v>
      </c>
    </row>
    <row r="138" spans="1:8" x14ac:dyDescent="0.25">
      <c r="A138" s="103">
        <v>61</v>
      </c>
      <c r="B138" t="s">
        <v>323</v>
      </c>
      <c r="C138">
        <v>1967</v>
      </c>
      <c r="D138" t="s">
        <v>115</v>
      </c>
      <c r="E138" t="s">
        <v>64</v>
      </c>
      <c r="F138" s="102">
        <v>3.7210648148148152E-2</v>
      </c>
      <c r="G138" s="34"/>
      <c r="H138" s="34">
        <v>539</v>
      </c>
    </row>
    <row r="139" spans="1:8" x14ac:dyDescent="0.25">
      <c r="A139" s="103">
        <v>62</v>
      </c>
      <c r="B139" t="s">
        <v>324</v>
      </c>
      <c r="C139">
        <v>1969</v>
      </c>
      <c r="D139" t="s">
        <v>45</v>
      </c>
      <c r="E139" t="s">
        <v>325</v>
      </c>
      <c r="F139" s="102">
        <v>3.6249999999999998E-2</v>
      </c>
      <c r="G139" s="34"/>
      <c r="H139" s="34">
        <v>533</v>
      </c>
    </row>
    <row r="140" spans="1:8" x14ac:dyDescent="0.25">
      <c r="A140" s="103">
        <v>63</v>
      </c>
      <c r="B140" t="s">
        <v>326</v>
      </c>
      <c r="C140">
        <v>1954</v>
      </c>
      <c r="D140" t="s">
        <v>47</v>
      </c>
      <c r="E140" t="s">
        <v>327</v>
      </c>
      <c r="F140" s="102">
        <v>4.1145833333333333E-2</v>
      </c>
      <c r="G140" s="34"/>
      <c r="H140" s="34">
        <v>528</v>
      </c>
    </row>
    <row r="141" spans="1:8" x14ac:dyDescent="0.25">
      <c r="A141" s="103">
        <v>64</v>
      </c>
      <c r="B141" t="s">
        <v>328</v>
      </c>
      <c r="C141">
        <v>1969</v>
      </c>
      <c r="D141" t="s">
        <v>45</v>
      </c>
      <c r="E141" t="s">
        <v>329</v>
      </c>
      <c r="F141" s="102">
        <v>3.681712962962963E-2</v>
      </c>
      <c r="G141" s="34"/>
      <c r="H141" s="34">
        <v>525</v>
      </c>
    </row>
    <row r="142" spans="1:8" x14ac:dyDescent="0.25">
      <c r="A142" s="103">
        <v>65</v>
      </c>
      <c r="B142" t="s">
        <v>330</v>
      </c>
      <c r="C142">
        <v>1964</v>
      </c>
      <c r="D142" t="s">
        <v>115</v>
      </c>
      <c r="E142" t="s">
        <v>331</v>
      </c>
      <c r="F142" s="102">
        <v>3.8506944444444448E-2</v>
      </c>
      <c r="G142" s="34"/>
      <c r="H142" s="34">
        <v>521</v>
      </c>
    </row>
    <row r="143" spans="1:8" x14ac:dyDescent="0.25">
      <c r="A143" s="103">
        <v>66</v>
      </c>
      <c r="B143" t="s">
        <v>332</v>
      </c>
      <c r="C143">
        <v>1964</v>
      </c>
      <c r="D143" t="s">
        <v>115</v>
      </c>
      <c r="E143" t="s">
        <v>333</v>
      </c>
      <c r="F143" s="102">
        <v>3.8541666666666669E-2</v>
      </c>
      <c r="G143" s="34"/>
      <c r="H143" s="34">
        <v>520</v>
      </c>
    </row>
    <row r="144" spans="1:8" x14ac:dyDescent="0.25">
      <c r="A144" s="103">
        <v>67</v>
      </c>
      <c r="B144" t="s">
        <v>129</v>
      </c>
      <c r="C144">
        <v>1949</v>
      </c>
      <c r="D144" t="s">
        <v>48</v>
      </c>
      <c r="E144" t="s">
        <v>60</v>
      </c>
      <c r="F144" s="102">
        <v>4.5196759259259256E-2</v>
      </c>
      <c r="G144" s="34"/>
      <c r="H144" s="34">
        <v>503</v>
      </c>
    </row>
    <row r="145" spans="1:8" x14ac:dyDescent="0.25">
      <c r="A145" s="103">
        <v>68</v>
      </c>
      <c r="B145" t="s">
        <v>334</v>
      </c>
      <c r="C145">
        <v>1966</v>
      </c>
      <c r="D145" t="s">
        <v>115</v>
      </c>
      <c r="E145" t="s">
        <v>237</v>
      </c>
      <c r="F145" s="102">
        <v>4.05787037037037E-2</v>
      </c>
      <c r="G145" s="34"/>
      <c r="H145" s="34">
        <v>494</v>
      </c>
    </row>
    <row r="146" spans="1:8" x14ac:dyDescent="0.25">
      <c r="A146" s="103">
        <v>69</v>
      </c>
      <c r="B146" t="s">
        <v>335</v>
      </c>
      <c r="C146">
        <v>1928</v>
      </c>
      <c r="D146" t="s">
        <v>336</v>
      </c>
      <c r="E146" t="s">
        <v>337</v>
      </c>
      <c r="F146" s="102">
        <v>6.0138888888888888E-2</v>
      </c>
      <c r="G146" s="34"/>
      <c r="H146" s="34">
        <v>485</v>
      </c>
    </row>
    <row r="147" spans="1:8" x14ac:dyDescent="0.25">
      <c r="A147" s="103">
        <v>70</v>
      </c>
      <c r="B147" t="s">
        <v>338</v>
      </c>
      <c r="C147">
        <v>1967</v>
      </c>
      <c r="D147" t="s">
        <v>115</v>
      </c>
      <c r="E147" t="s">
        <v>316</v>
      </c>
      <c r="F147" s="102">
        <v>4.221064814814815E-2</v>
      </c>
      <c r="G147" s="34"/>
      <c r="H147" s="34">
        <v>475</v>
      </c>
    </row>
    <row r="148" spans="1:8" x14ac:dyDescent="0.25">
      <c r="A148" s="103">
        <v>71</v>
      </c>
      <c r="B148" t="s">
        <v>339</v>
      </c>
      <c r="C148">
        <v>1961</v>
      </c>
      <c r="D148" t="s">
        <v>46</v>
      </c>
      <c r="E148" t="s">
        <v>281</v>
      </c>
      <c r="F148" s="102">
        <v>4.4560185185185182E-2</v>
      </c>
      <c r="G148" s="34"/>
      <c r="H148" s="34">
        <v>468</v>
      </c>
    </row>
    <row r="149" spans="1:8" x14ac:dyDescent="0.25">
      <c r="A149" s="103">
        <v>72</v>
      </c>
      <c r="B149" t="s">
        <v>340</v>
      </c>
      <c r="C149">
        <v>1971</v>
      </c>
      <c r="D149" t="s">
        <v>45</v>
      </c>
      <c r="E149" t="s">
        <v>253</v>
      </c>
      <c r="F149" s="102">
        <v>4.189814814814815E-2</v>
      </c>
      <c r="G149" s="34"/>
      <c r="H149" s="34">
        <v>461</v>
      </c>
    </row>
    <row r="150" spans="1:8" x14ac:dyDescent="0.25">
      <c r="A150" s="103">
        <v>73</v>
      </c>
      <c r="B150" t="s">
        <v>341</v>
      </c>
      <c r="C150">
        <v>1946</v>
      </c>
      <c r="D150" t="s">
        <v>49</v>
      </c>
      <c r="E150" t="s">
        <v>342</v>
      </c>
      <c r="F150" s="102">
        <v>6.0144675925925928E-2</v>
      </c>
      <c r="G150" s="34"/>
      <c r="H150" s="34">
        <v>397</v>
      </c>
    </row>
    <row r="151" spans="1:8" x14ac:dyDescent="0.25">
      <c r="A151"/>
      <c r="B151" t="s">
        <v>370</v>
      </c>
      <c r="C151"/>
    </row>
    <row r="152" spans="1:8" x14ac:dyDescent="0.25">
      <c r="B152" t="s">
        <v>370</v>
      </c>
    </row>
    <row r="153" spans="1:8" x14ac:dyDescent="0.25">
      <c r="B153" t="s">
        <v>370</v>
      </c>
    </row>
    <row r="154" spans="1:8" x14ac:dyDescent="0.25">
      <c r="B154" t="s">
        <v>370</v>
      </c>
    </row>
    <row r="155" spans="1:8" x14ac:dyDescent="0.25">
      <c r="B155" t="s">
        <v>370</v>
      </c>
    </row>
    <row r="156" spans="1:8" x14ac:dyDescent="0.25">
      <c r="B156" t="s">
        <v>370</v>
      </c>
    </row>
    <row r="157" spans="1:8" x14ac:dyDescent="0.25">
      <c r="B157" t="s">
        <v>370</v>
      </c>
    </row>
    <row r="158" spans="1:8" x14ac:dyDescent="0.25">
      <c r="B158" t="s">
        <v>370</v>
      </c>
    </row>
    <row r="159" spans="1:8" x14ac:dyDescent="0.25">
      <c r="B159" t="s">
        <v>370</v>
      </c>
    </row>
    <row r="160" spans="1:8" x14ac:dyDescent="0.25">
      <c r="B160" t="s">
        <v>370</v>
      </c>
    </row>
    <row r="161" spans="2:2" x14ac:dyDescent="0.25">
      <c r="B161" t="s">
        <v>370</v>
      </c>
    </row>
    <row r="162" spans="2:2" x14ac:dyDescent="0.25">
      <c r="B162" t="s">
        <v>370</v>
      </c>
    </row>
    <row r="163" spans="2:2" x14ac:dyDescent="0.25">
      <c r="B163" t="s">
        <v>370</v>
      </c>
    </row>
    <row r="164" spans="2:2" x14ac:dyDescent="0.25">
      <c r="B164" t="s">
        <v>370</v>
      </c>
    </row>
    <row r="165" spans="2:2" x14ac:dyDescent="0.25">
      <c r="B165" t="s">
        <v>370</v>
      </c>
    </row>
    <row r="166" spans="2:2" x14ac:dyDescent="0.25">
      <c r="B166" t="s">
        <v>370</v>
      </c>
    </row>
    <row r="167" spans="2:2" x14ac:dyDescent="0.25">
      <c r="B167" t="s">
        <v>370</v>
      </c>
    </row>
  </sheetData>
  <mergeCells count="1">
    <mergeCell ref="A1:G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ALL</vt:lpstr>
      <vt:lpstr>Muži</vt:lpstr>
      <vt:lpstr>Ženy</vt:lpstr>
      <vt:lpstr>Masters</vt:lpstr>
      <vt:lpstr>zajic</vt:lpstr>
      <vt:lpstr>kopec</vt:lpstr>
      <vt:lpstr>bila_hora</vt:lpstr>
      <vt:lpstr>bonus</vt:lpstr>
      <vt:lpstr>Štramberk</vt:lpstr>
      <vt:lpstr>St._Jičín</vt:lpstr>
      <vt:lpstr>Rekovice</vt:lpstr>
      <vt:lpstr>Obora</vt:lpstr>
      <vt:lpstr>NJ_park</vt:lpstr>
      <vt:lpstr>Libotín</vt:lpstr>
      <vt:lpstr>Koupaliště</vt:lpstr>
      <vt:lpstr>Data</vt:lpstr>
    </vt:vector>
  </TitlesOfParts>
  <Company>VOŠ, SOŠ a SOU Kopřivnice, příspěvková organizace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</dc:creator>
  <cp:lastModifiedBy>teu</cp:lastModifiedBy>
  <cp:lastPrinted>2012-08-22T10:26:29Z</cp:lastPrinted>
  <dcterms:created xsi:type="dcterms:W3CDTF">2012-04-14T08:01:59Z</dcterms:created>
  <dcterms:modified xsi:type="dcterms:W3CDTF">2012-08-22T10:27:06Z</dcterms:modified>
</cp:coreProperties>
</file>