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405" firstSheet="1" activeTab="1"/>
  </bookViews>
  <sheets>
    <sheet name="Přihlášky" sheetId="1" r:id="rId1"/>
    <sheet name="body-hoši" sheetId="2" r:id="rId2"/>
    <sheet name="Body-děvčata" sheetId="3" r:id="rId3"/>
    <sheet name="výška-ml.žáci" sheetId="4" state="hidden" r:id="rId4"/>
    <sheet name="výška-ml.žákyně" sheetId="5" state="hidden" r:id="rId5"/>
    <sheet name="koule-st.žáci" sheetId="6" state="hidden" r:id="rId6"/>
    <sheet name="koule-st.žákyně" sheetId="7" state="hidden" r:id="rId7"/>
  </sheets>
  <definedNames/>
  <calcPr fullCalcOnLoad="1"/>
</workbook>
</file>

<file path=xl/comments2.xml><?xml version="1.0" encoding="utf-8"?>
<comments xmlns="http://schemas.openxmlformats.org/spreadsheetml/2006/main">
  <authors>
    <author>Atletika</author>
  </authors>
  <commentList>
    <comment ref="G53" authorId="0">
      <text>
        <r>
          <rPr>
            <b/>
            <sz val="8"/>
            <rFont val="Tahoma"/>
            <family val="0"/>
          </rPr>
          <t>Atletika:</t>
        </r>
        <r>
          <rPr>
            <sz val="8"/>
            <rFont val="Tahoma"/>
            <family val="0"/>
          </rPr>
          <t xml:space="preserve">
2,</t>
        </r>
      </text>
    </comment>
  </commentList>
</comments>
</file>

<file path=xl/sharedStrings.xml><?xml version="1.0" encoding="utf-8"?>
<sst xmlns="http://schemas.openxmlformats.org/spreadsheetml/2006/main" count="1587" uniqueCount="942">
  <si>
    <t>Platný rekord:</t>
  </si>
  <si>
    <t>Jméno a příjmení</t>
  </si>
  <si>
    <t>Příslušnost</t>
  </si>
  <si>
    <t>Vrchník:</t>
  </si>
  <si>
    <t>Hlavní rozhodčí:</t>
  </si>
  <si>
    <t>Český svaz tělesné výchovy - ATLETIKA</t>
  </si>
  <si>
    <t>Místo:  Třinec</t>
  </si>
  <si>
    <t>Výkon</t>
  </si>
  <si>
    <t>Poř.</t>
  </si>
  <si>
    <t>Zapisovatel:</t>
  </si>
  <si>
    <t>Rozhodčí</t>
  </si>
  <si>
    <t>Soutěž: výška</t>
  </si>
  <si>
    <t>Základní výška:……………………………………………..</t>
  </si>
  <si>
    <t>Zvyšování……………………………………………………</t>
  </si>
  <si>
    <t>Pořadatel závodů:   TJ TŽ Třinec</t>
  </si>
  <si>
    <t>………………………………………………………………..</t>
  </si>
  <si>
    <t>st.č.</t>
  </si>
  <si>
    <t>rok nar.</t>
  </si>
  <si>
    <t>Zdařený pokus:               O</t>
  </si>
  <si>
    <t>Poznámka. Vítr, náčiní, vyloučení (kdo, proč) atd. ……………………………………………………………………………………………………</t>
  </si>
  <si>
    <t>Nesoutěžil (vynechal):    -</t>
  </si>
  <si>
    <t>Poznámka. Vítr, náčiní, vyloučení (kdo, proč) atd. …………………………………………………………………………………………………</t>
  </si>
  <si>
    <t>Datum:    22.5.2003</t>
  </si>
  <si>
    <t>Název závodů:  Atletický čtyřboj</t>
  </si>
  <si>
    <t>Název závodů:   Atletický čtyřboj</t>
  </si>
  <si>
    <t>Kategorie:  mladší žákyně</t>
  </si>
  <si>
    <t>Kategorie:  mladší žáci</t>
  </si>
  <si>
    <t>Kategorie:   mladší žákyně</t>
  </si>
  <si>
    <t>Kategorie:   mladší žáci</t>
  </si>
  <si>
    <t>Beskydský pohár přípravek- čtyřboj</t>
  </si>
  <si>
    <t>Bodování   -  přípravky - dívky</t>
  </si>
  <si>
    <t>Celkem</t>
  </si>
  <si>
    <t>Jméno</t>
  </si>
  <si>
    <t>roč.</t>
  </si>
  <si>
    <t>60m</t>
  </si>
  <si>
    <t>Body</t>
  </si>
  <si>
    <t>dálka</t>
  </si>
  <si>
    <t>míček</t>
  </si>
  <si>
    <t>600m</t>
  </si>
  <si>
    <t>0</t>
  </si>
  <si>
    <t>Bodování   -  přípravky - hoši</t>
  </si>
  <si>
    <t>Oddíl</t>
  </si>
  <si>
    <t>Kopřivnice</t>
  </si>
  <si>
    <t>Hynek Bartoň</t>
  </si>
  <si>
    <t>Bednářová Jana</t>
  </si>
  <si>
    <t>2004</t>
  </si>
  <si>
    <t>Bizoňová Kristýna</t>
  </si>
  <si>
    <t>Slezan F-M A</t>
  </si>
  <si>
    <t>Boboková Nikola</t>
  </si>
  <si>
    <t>2005</t>
  </si>
  <si>
    <t>Kozlová Valentýna</t>
  </si>
  <si>
    <t>Maštalířová Hana</t>
  </si>
  <si>
    <t>Řeháková Klára</t>
  </si>
  <si>
    <t>Ťahanová Viktorie</t>
  </si>
  <si>
    <t>Slezan F-M B</t>
  </si>
  <si>
    <t>Bednář David</t>
  </si>
  <si>
    <t>Cholevík Dominik</t>
  </si>
  <si>
    <t>Pavelek Ondřej</t>
  </si>
  <si>
    <t>Pavelek Vojtěch</t>
  </si>
  <si>
    <t>Stryja Jonáš</t>
  </si>
  <si>
    <t>Grzych Oliver</t>
  </si>
  <si>
    <t>Hájovský Josef</t>
  </si>
  <si>
    <t>Langer Martin</t>
  </si>
  <si>
    <t>SSK Vítkovice</t>
  </si>
  <si>
    <t>Klásková Lucie</t>
  </si>
  <si>
    <t>Dlouhá Lucie</t>
  </si>
  <si>
    <t>Stehnová Alice</t>
  </si>
  <si>
    <t xml:space="preserve">Červenka Filip </t>
  </si>
  <si>
    <t xml:space="preserve">Šústal Ladislav </t>
  </si>
  <si>
    <t>Bordovský Adam</t>
  </si>
  <si>
    <t>Proske David</t>
  </si>
  <si>
    <t>Kruml Filip</t>
  </si>
  <si>
    <t xml:space="preserve">Surovec David </t>
  </si>
  <si>
    <t>Koza Michael</t>
  </si>
  <si>
    <t xml:space="preserve">Krčková Lucie </t>
  </si>
  <si>
    <t>Kulichová Klaudie</t>
  </si>
  <si>
    <t>Motyková Aneta</t>
  </si>
  <si>
    <t>Pietrová Veronika</t>
  </si>
  <si>
    <t>Pindorová Zina</t>
  </si>
  <si>
    <t xml:space="preserve">Sikorová Markéta </t>
  </si>
  <si>
    <t>Ernstová Natálie</t>
  </si>
  <si>
    <t>Martynek Ludvík</t>
  </si>
  <si>
    <t>Mitrenga Nikodem</t>
  </si>
  <si>
    <t>Samiec Ondřej</t>
  </si>
  <si>
    <t>Sikora Jindřich</t>
  </si>
  <si>
    <t>Szkatula František</t>
  </si>
  <si>
    <t>Szlaur Viktor</t>
  </si>
  <si>
    <t>Zielina Filip</t>
  </si>
  <si>
    <t>Sikora Marek</t>
  </si>
  <si>
    <t>Třinec - 23.4.2015</t>
  </si>
  <si>
    <t>Papavasilevská Silvie</t>
  </si>
  <si>
    <t>Suchánková Johana</t>
  </si>
  <si>
    <t>Stankovičová Aneta</t>
  </si>
  <si>
    <t>Venhudová Eliška</t>
  </si>
  <si>
    <t>Martinková Andrea</t>
  </si>
  <si>
    <t>Hoňková Agáta</t>
  </si>
  <si>
    <t>Návratová Amálie</t>
  </si>
  <si>
    <t>Slavia Havířov</t>
  </si>
  <si>
    <t>Grudzinski Dominik</t>
  </si>
  <si>
    <t>6.5.2004</t>
  </si>
  <si>
    <t>Kajzar Martin</t>
  </si>
  <si>
    <t>10.1.2006</t>
  </si>
  <si>
    <t>Záškolný Vojtěch</t>
  </si>
  <si>
    <t>Kopřivnice A</t>
  </si>
  <si>
    <t>Dořičák Tomáš</t>
  </si>
  <si>
    <t>Frýdl Vojtěch</t>
  </si>
  <si>
    <t>Lukaštík Vojtěch</t>
  </si>
  <si>
    <t>Michlík Karel</t>
  </si>
  <si>
    <t>Šudák Radim</t>
  </si>
  <si>
    <t>Hanzelka Daniel</t>
  </si>
  <si>
    <t>Melčák Matěj</t>
  </si>
  <si>
    <t>Raška Vojtěch</t>
  </si>
  <si>
    <t>Kopřivnice B</t>
  </si>
  <si>
    <t>Marek Štěpán</t>
  </si>
  <si>
    <t>Juřena Josef</t>
  </si>
  <si>
    <t>Lojek Matyáš</t>
  </si>
  <si>
    <t>Giergiel František</t>
  </si>
  <si>
    <t>Bartoň Filip</t>
  </si>
  <si>
    <t>Hanzelka Jakub</t>
  </si>
  <si>
    <t>Peledník Petr</t>
  </si>
  <si>
    <t>Hrabec Jan</t>
  </si>
  <si>
    <t>Kovář Vojtěch</t>
  </si>
  <si>
    <t>Ptáček Jan</t>
  </si>
  <si>
    <t>Sadílek Jakub</t>
  </si>
  <si>
    <t>Ševčík Tadeáš</t>
  </si>
  <si>
    <t>Vácha Lukáš</t>
  </si>
  <si>
    <t>Vlach Tadeáš</t>
  </si>
  <si>
    <t>Volný Patrik</t>
  </si>
  <si>
    <t>Žabka Radovan</t>
  </si>
  <si>
    <t>Svozil Jan</t>
  </si>
  <si>
    <t>Val. Mez.</t>
  </si>
  <si>
    <t>Holiš Šimon</t>
  </si>
  <si>
    <t>Malota Jiří</t>
  </si>
  <si>
    <t>Gerla Tomáš</t>
  </si>
  <si>
    <t>Mikulík Ondřej</t>
  </si>
  <si>
    <t>2006</t>
  </si>
  <si>
    <t>TŽ Třinec A</t>
  </si>
  <si>
    <t>Folwarczny David</t>
  </si>
  <si>
    <t>Cieslar Matěj</t>
  </si>
  <si>
    <t>TŽ Třinec B</t>
  </si>
  <si>
    <t>Kantor Damian</t>
  </si>
  <si>
    <t>Mitrenga Szymon</t>
  </si>
  <si>
    <t>Guziur Tomáš</t>
  </si>
  <si>
    <t>11.2.2004</t>
  </si>
  <si>
    <t>Göttlicher Dominik</t>
  </si>
  <si>
    <t>22.10.2004</t>
  </si>
  <si>
    <t>27.7.2005</t>
  </si>
  <si>
    <t>7.6.2005</t>
  </si>
  <si>
    <t>9.4.2005</t>
  </si>
  <si>
    <t>Honěk Adam</t>
  </si>
  <si>
    <t>6.11.2005</t>
  </si>
  <si>
    <t>18.7.2005</t>
  </si>
  <si>
    <t>Maleček Jakub</t>
  </si>
  <si>
    <t>25.10.2005</t>
  </si>
  <si>
    <t>18.6.2004</t>
  </si>
  <si>
    <t>Říha Prokop</t>
  </si>
  <si>
    <t>1.1.2006</t>
  </si>
  <si>
    <t>Smyček David</t>
  </si>
  <si>
    <t>8.11.2005</t>
  </si>
  <si>
    <t>Škapa Jakub</t>
  </si>
  <si>
    <t>16.5.2005</t>
  </si>
  <si>
    <t>Tobola Jakub</t>
  </si>
  <si>
    <t>Kiša Adam</t>
  </si>
  <si>
    <t>Jäkl Karviná</t>
  </si>
  <si>
    <t>Sihelský Lukáš</t>
  </si>
  <si>
    <t>Hlawiczka Viktor</t>
  </si>
  <si>
    <t>Ostrava-Poruba</t>
  </si>
  <si>
    <t>Long Casey</t>
  </si>
  <si>
    <t>Bohumín</t>
  </si>
  <si>
    <t>Vařák Martin</t>
  </si>
  <si>
    <t>Hoduláková Pavla</t>
  </si>
  <si>
    <t>Kotrysová Adéla</t>
  </si>
  <si>
    <t>Lapišová Kristýna</t>
  </si>
  <si>
    <t>Lapišová Tereza</t>
  </si>
  <si>
    <t>Petrová Lucie</t>
  </si>
  <si>
    <t>Rucká Nikola</t>
  </si>
  <si>
    <t>Vášová Leona</t>
  </si>
  <si>
    <t>Bačová Lucie</t>
  </si>
  <si>
    <t>Jeníšová Nikola</t>
  </si>
  <si>
    <t>Sopuchová Pavla</t>
  </si>
  <si>
    <t>Soukalová Hana</t>
  </si>
  <si>
    <t>Chovanečková Nikola</t>
  </si>
  <si>
    <t>Maternová Natálie</t>
  </si>
  <si>
    <t>Tkáčová Adéla</t>
  </si>
  <si>
    <t>Feilhauerová Ema</t>
  </si>
  <si>
    <t>Benišová Petra</t>
  </si>
  <si>
    <t>Pešlová Patrici</t>
  </si>
  <si>
    <t>Bajerová Natálie</t>
  </si>
  <si>
    <t>Boháčiková Eliška</t>
  </si>
  <si>
    <t>Šipošová Sabina</t>
  </si>
  <si>
    <t>Bělunková Michaela</t>
  </si>
  <si>
    <t>Chvistková Amy</t>
  </si>
  <si>
    <t>Machynová Barbora</t>
  </si>
  <si>
    <t>Koďousková Kateřina</t>
  </si>
  <si>
    <t>Valová Alena</t>
  </si>
  <si>
    <t>Šebestíková Sára</t>
  </si>
  <si>
    <t>Hanzelková Amálie</t>
  </si>
  <si>
    <t>Fialová Dominika</t>
  </si>
  <si>
    <t>Fischerová Adéla</t>
  </si>
  <si>
    <t>Homolková Valentýna</t>
  </si>
  <si>
    <t>Petrová Nina</t>
  </si>
  <si>
    <t>Schneeberger Mel.Soph.</t>
  </si>
  <si>
    <t>Toová Klára</t>
  </si>
  <si>
    <t>Válková Nikola</t>
  </si>
  <si>
    <t>Vantuchová Sabina</t>
  </si>
  <si>
    <t>Zdražilová Denisa</t>
  </si>
  <si>
    <t>Lieblová Tereza</t>
  </si>
  <si>
    <t>Kanitrová Kamila</t>
  </si>
  <si>
    <t>Lukoszová Tereza</t>
  </si>
  <si>
    <t>Bojková Anežka</t>
  </si>
  <si>
    <t>Byrtusová Sylvia</t>
  </si>
  <si>
    <t>Kovaříková Eva</t>
  </si>
  <si>
    <t>Jachnická Alžběta</t>
  </si>
  <si>
    <t>Robinson Greace</t>
  </si>
  <si>
    <t>Čmielová Johana</t>
  </si>
  <si>
    <t>Przepiorová Klára</t>
  </si>
  <si>
    <t>Zwrtková Adéla</t>
  </si>
  <si>
    <t>Heczková Markéta</t>
  </si>
  <si>
    <t>Kapri Aneta</t>
  </si>
  <si>
    <t>Lysek Mariola</t>
  </si>
  <si>
    <t>Glosová Kateřina</t>
  </si>
  <si>
    <t>Borská Klára</t>
  </si>
  <si>
    <t>Novotná Julie</t>
  </si>
  <si>
    <t>Čmielová Barbora</t>
  </si>
  <si>
    <t>Andrlová Anna</t>
  </si>
  <si>
    <t>20.4.2006</t>
  </si>
  <si>
    <t>13.12.2004</t>
  </si>
  <si>
    <t>25.11.2005</t>
  </si>
  <si>
    <t>Bystričanová Barbora</t>
  </si>
  <si>
    <t>11.11.2006</t>
  </si>
  <si>
    <t>Cagašová Anna</t>
  </si>
  <si>
    <t>5.5.2004</t>
  </si>
  <si>
    <t>Hrčková Julie</t>
  </si>
  <si>
    <t>13.5.2006</t>
  </si>
  <si>
    <t>Kočarová Marie</t>
  </si>
  <si>
    <t>14.6.2005</t>
  </si>
  <si>
    <t>Kojecká Lucie</t>
  </si>
  <si>
    <t>7.9.2005</t>
  </si>
  <si>
    <t>1.6.2005</t>
  </si>
  <si>
    <t>Kožuchová Nela</t>
  </si>
  <si>
    <t>31.7.2006</t>
  </si>
  <si>
    <t>5.10.2005</t>
  </si>
  <si>
    <t>Michálková Lucie</t>
  </si>
  <si>
    <t>19.4.2006</t>
  </si>
  <si>
    <t>7.12.2005</t>
  </si>
  <si>
    <t>12.7.2004</t>
  </si>
  <si>
    <t>Vávrová Michaela</t>
  </si>
  <si>
    <t>6.1.2005</t>
  </si>
  <si>
    <t>Vilčková Karolína</t>
  </si>
  <si>
    <t>1.7.2005</t>
  </si>
  <si>
    <t>Mendreková Kateřina</t>
  </si>
  <si>
    <t>Pošvancová Tereza</t>
  </si>
  <si>
    <t>Majerčíková Monika</t>
  </si>
  <si>
    <t>Kukurová Kristýna</t>
  </si>
  <si>
    <t>Dzialová Klára</t>
  </si>
  <si>
    <t>Fulnečková Karolína</t>
  </si>
  <si>
    <t>Vykydalová Veronika</t>
  </si>
  <si>
    <t>Malatinská Veronika</t>
  </si>
  <si>
    <t>Reis Daniel</t>
  </si>
  <si>
    <t>Richter Jakub</t>
  </si>
  <si>
    <t>Martynek Tobiáš</t>
  </si>
  <si>
    <t>TZ Třinec B</t>
  </si>
  <si>
    <t>Teichmann Jan</t>
  </si>
  <si>
    <t>10,42</t>
  </si>
  <si>
    <t>9,18</t>
  </si>
  <si>
    <t>10,19</t>
  </si>
  <si>
    <t>9,39</t>
  </si>
  <si>
    <t>10,50</t>
  </si>
  <si>
    <t>9,92</t>
  </si>
  <si>
    <t>9,76</t>
  </si>
  <si>
    <t>10,05</t>
  </si>
  <si>
    <t>10,06</t>
  </si>
  <si>
    <t>10,59</t>
  </si>
  <si>
    <t>10,63</t>
  </si>
  <si>
    <t>11,81</t>
  </si>
  <si>
    <t>11,94</t>
  </si>
  <si>
    <t>9,56</t>
  </si>
  <si>
    <t>9,86</t>
  </si>
  <si>
    <t>10,48</t>
  </si>
  <si>
    <t>10,01</t>
  </si>
  <si>
    <t>9,73</t>
  </si>
  <si>
    <t>9,42</t>
  </si>
  <si>
    <t>10,75</t>
  </si>
  <si>
    <t>12,34</t>
  </si>
  <si>
    <t>10,21</t>
  </si>
  <si>
    <t>10,57</t>
  </si>
  <si>
    <t>11,64</t>
  </si>
  <si>
    <t>9,52</t>
  </si>
  <si>
    <t>9,45</t>
  </si>
  <si>
    <t>10,41</t>
  </si>
  <si>
    <t>9,50</t>
  </si>
  <si>
    <t>9,95</t>
  </si>
  <si>
    <t>10,94</t>
  </si>
  <si>
    <t>10,16</t>
  </si>
  <si>
    <t>9,77</t>
  </si>
  <si>
    <t>8,97</t>
  </si>
  <si>
    <t>9,25</t>
  </si>
  <si>
    <t>9,80</t>
  </si>
  <si>
    <t>10,49</t>
  </si>
  <si>
    <t>10,95</t>
  </si>
  <si>
    <t>9,71</t>
  </si>
  <si>
    <t>9,20</t>
  </si>
  <si>
    <t>10,68</t>
  </si>
  <si>
    <t>11,29</t>
  </si>
  <si>
    <t>12,18</t>
  </si>
  <si>
    <t>11,14</t>
  </si>
  <si>
    <t>10,60</t>
  </si>
  <si>
    <t>12,41</t>
  </si>
  <si>
    <t>10,70</t>
  </si>
  <si>
    <t>12,14</t>
  </si>
  <si>
    <t>10,89</t>
  </si>
  <si>
    <t>10,67</t>
  </si>
  <si>
    <t>10,78</t>
  </si>
  <si>
    <t>11,68</t>
  </si>
  <si>
    <t>11,23</t>
  </si>
  <si>
    <t>10,44</t>
  </si>
  <si>
    <t>11,53</t>
  </si>
  <si>
    <t>10,17</t>
  </si>
  <si>
    <t>10,15</t>
  </si>
  <si>
    <t>10,66</t>
  </si>
  <si>
    <t>10,11</t>
  </si>
  <si>
    <t>9,58</t>
  </si>
  <si>
    <t>10,43</t>
  </si>
  <si>
    <t>9,87</t>
  </si>
  <si>
    <t>10,74</t>
  </si>
  <si>
    <t>11,80</t>
  </si>
  <si>
    <t>10,35</t>
  </si>
  <si>
    <t>10,62</t>
  </si>
  <si>
    <t>11,40</t>
  </si>
  <si>
    <t>10,83</t>
  </si>
  <si>
    <t>8,71</t>
  </si>
  <si>
    <t>51,63</t>
  </si>
  <si>
    <t>25,98</t>
  </si>
  <si>
    <t>21,44</t>
  </si>
  <si>
    <t>27,78</t>
  </si>
  <si>
    <t>23,20</t>
  </si>
  <si>
    <t>26,38</t>
  </si>
  <si>
    <t>26,76</t>
  </si>
  <si>
    <t>36,94</t>
  </si>
  <si>
    <t>12,78</t>
  </si>
  <si>
    <t>21,53</t>
  </si>
  <si>
    <t>28,50</t>
  </si>
  <si>
    <t>32,00</t>
  </si>
  <si>
    <t>24,43</t>
  </si>
  <si>
    <t>25,20</t>
  </si>
  <si>
    <t>27,30</t>
  </si>
  <si>
    <t>40,40</t>
  </si>
  <si>
    <t>19,70</t>
  </si>
  <si>
    <t>24,05</t>
  </si>
  <si>
    <t>39,76</t>
  </si>
  <si>
    <t>25,52</t>
  </si>
  <si>
    <t>16,87</t>
  </si>
  <si>
    <t>31,74</t>
  </si>
  <si>
    <t>23,04</t>
  </si>
  <si>
    <t>42,90</t>
  </si>
  <si>
    <t>26,37</t>
  </si>
  <si>
    <t>22,53</t>
  </si>
  <si>
    <t>16,35</t>
  </si>
  <si>
    <t>31,84</t>
  </si>
  <si>
    <t>21,27</t>
  </si>
  <si>
    <t>30,41</t>
  </si>
  <si>
    <t>16,54</t>
  </si>
  <si>
    <t>39,56</t>
  </si>
  <si>
    <t>26,39</t>
  </si>
  <si>
    <t>15,77</t>
  </si>
  <si>
    <t>24,51</t>
  </si>
  <si>
    <t>37,27</t>
  </si>
  <si>
    <t>24,24</t>
  </si>
  <si>
    <t>32,05</t>
  </si>
  <si>
    <t>36,30</t>
  </si>
  <si>
    <t>28,06</t>
  </si>
  <si>
    <t>21,12</t>
  </si>
  <si>
    <t>16,04</t>
  </si>
  <si>
    <t>28,34</t>
  </si>
  <si>
    <t>39,79</t>
  </si>
  <si>
    <t>21,16</t>
  </si>
  <si>
    <t>24,97</t>
  </si>
  <si>
    <t>32,09</t>
  </si>
  <si>
    <t>22,97</t>
  </si>
  <si>
    <t>24,60</t>
  </si>
  <si>
    <t>24,58</t>
  </si>
  <si>
    <t>27,80</t>
  </si>
  <si>
    <t>30,49</t>
  </si>
  <si>
    <t>23,83</t>
  </si>
  <si>
    <t>16,96</t>
  </si>
  <si>
    <t>22,44</t>
  </si>
  <si>
    <t>29,72</t>
  </si>
  <si>
    <t>27,66</t>
  </si>
  <si>
    <t>29,12</t>
  </si>
  <si>
    <t>26,28</t>
  </si>
  <si>
    <t>34,54</t>
  </si>
  <si>
    <t>22,60</t>
  </si>
  <si>
    <t>10,84</t>
  </si>
  <si>
    <t>29,56</t>
  </si>
  <si>
    <t>39,62</t>
  </si>
  <si>
    <t>41,90</t>
  </si>
  <si>
    <t>26,40</t>
  </si>
  <si>
    <t>25,85</t>
  </si>
  <si>
    <t>30,63</t>
  </si>
  <si>
    <t>20,97</t>
  </si>
  <si>
    <t>33,65</t>
  </si>
  <si>
    <t>20,34</t>
  </si>
  <si>
    <t>29,52</t>
  </si>
  <si>
    <t>17,75</t>
  </si>
  <si>
    <t>39,01</t>
  </si>
  <si>
    <t>33,97</t>
  </si>
  <si>
    <t>3,45</t>
  </si>
  <si>
    <t>3,46</t>
  </si>
  <si>
    <t>3,08</t>
  </si>
  <si>
    <t>3,62</t>
  </si>
  <si>
    <t>4,33</t>
  </si>
  <si>
    <t>2,88</t>
  </si>
  <si>
    <t>3,47</t>
  </si>
  <si>
    <t>3,20</t>
  </si>
  <si>
    <t>3,01</t>
  </si>
  <si>
    <t>3,40</t>
  </si>
  <si>
    <t>2,68</t>
  </si>
  <si>
    <t>3,10</t>
  </si>
  <si>
    <t>3,82</t>
  </si>
  <si>
    <t>2,46</t>
  </si>
  <si>
    <t>3,42</t>
  </si>
  <si>
    <t>3,02</t>
  </si>
  <si>
    <t>3,26</t>
  </si>
  <si>
    <t>3,18</t>
  </si>
  <si>
    <t>2,90</t>
  </si>
  <si>
    <t>3,33</t>
  </si>
  <si>
    <t>2,56</t>
  </si>
  <si>
    <t>3,81</t>
  </si>
  <si>
    <t>4,11</t>
  </si>
  <si>
    <t>2,64</t>
  </si>
  <si>
    <t>1,46</t>
  </si>
  <si>
    <t>3,94</t>
  </si>
  <si>
    <t>3,14</t>
  </si>
  <si>
    <t>3,15</t>
  </si>
  <si>
    <t>3,80</t>
  </si>
  <si>
    <t>3,28</t>
  </si>
  <si>
    <t>3,44</t>
  </si>
  <si>
    <t>3,75</t>
  </si>
  <si>
    <t>2,65</t>
  </si>
  <si>
    <t>2,78</t>
  </si>
  <si>
    <t>3,12</t>
  </si>
  <si>
    <t>3,27</t>
  </si>
  <si>
    <t>3,25</t>
  </si>
  <si>
    <t>2,82</t>
  </si>
  <si>
    <t>4,14</t>
  </si>
  <si>
    <t>3,51</t>
  </si>
  <si>
    <t>2,81</t>
  </si>
  <si>
    <t>3,39</t>
  </si>
  <si>
    <t>2,50</t>
  </si>
  <si>
    <t>2,85</t>
  </si>
  <si>
    <t>2,73</t>
  </si>
  <si>
    <t>3,54</t>
  </si>
  <si>
    <t>3,57</t>
  </si>
  <si>
    <t>2,96</t>
  </si>
  <si>
    <t>3,19</t>
  </si>
  <si>
    <t>3,74</t>
  </si>
  <si>
    <t>3,43</t>
  </si>
  <si>
    <t>2,79</t>
  </si>
  <si>
    <t>3,21</t>
  </si>
  <si>
    <t>2,98</t>
  </si>
  <si>
    <t>3,03</t>
  </si>
  <si>
    <t>2,37</t>
  </si>
  <si>
    <t>3,13</t>
  </si>
  <si>
    <t>3,04</t>
  </si>
  <si>
    <t>3,92</t>
  </si>
  <si>
    <t>4,05</t>
  </si>
  <si>
    <t>3,16</t>
  </si>
  <si>
    <t>3,53</t>
  </si>
  <si>
    <t>2</t>
  </si>
  <si>
    <t>27,63</t>
  </si>
  <si>
    <t>25,37</t>
  </si>
  <si>
    <t>15,59</t>
  </si>
  <si>
    <t>3</t>
  </si>
  <si>
    <t>02,47</t>
  </si>
  <si>
    <t>20,26</t>
  </si>
  <si>
    <t>11,15</t>
  </si>
  <si>
    <t>10,97</t>
  </si>
  <si>
    <t>15,14</t>
  </si>
  <si>
    <t>09,77</t>
  </si>
  <si>
    <t>35,12</t>
  </si>
  <si>
    <t>06,14</t>
  </si>
  <si>
    <t>25,92</t>
  </si>
  <si>
    <t>03,43</t>
  </si>
  <si>
    <t>39,15</t>
  </si>
  <si>
    <t>19,71</t>
  </si>
  <si>
    <t>26,95</t>
  </si>
  <si>
    <t>21,10</t>
  </si>
  <si>
    <t>11,24</t>
  </si>
  <si>
    <t>46,02</t>
  </si>
  <si>
    <t>12,40</t>
  </si>
  <si>
    <t>15,89</t>
  </si>
  <si>
    <t>23,29</t>
  </si>
  <si>
    <t>14,99</t>
  </si>
  <si>
    <t>26,05</t>
  </si>
  <si>
    <t>08,82</t>
  </si>
  <si>
    <t>02,05</t>
  </si>
  <si>
    <t>11,05</t>
  </si>
  <si>
    <t>11,62</t>
  </si>
  <si>
    <t>26,03</t>
  </si>
  <si>
    <t>14,95</t>
  </si>
  <si>
    <t>23,87</t>
  </si>
  <si>
    <t>36,72</t>
  </si>
  <si>
    <t>18,87</t>
  </si>
  <si>
    <t>16,83</t>
  </si>
  <si>
    <t>17,03</t>
  </si>
  <si>
    <t>16,13</t>
  </si>
  <si>
    <t>18,15</t>
  </si>
  <si>
    <t>00,90</t>
  </si>
  <si>
    <t>1</t>
  </si>
  <si>
    <t>54,81</t>
  </si>
  <si>
    <t>40,55</t>
  </si>
  <si>
    <t>56,56</t>
  </si>
  <si>
    <t>22,08</t>
  </si>
  <si>
    <t>35,68</t>
  </si>
  <si>
    <t>56,88</t>
  </si>
  <si>
    <t>55,26</t>
  </si>
  <si>
    <t>14,61</t>
  </si>
  <si>
    <t>05,76</t>
  </si>
  <si>
    <t>20,38</t>
  </si>
  <si>
    <t>58,11</t>
  </si>
  <si>
    <t>39,25</t>
  </si>
  <si>
    <t>59,85</t>
  </si>
  <si>
    <t>25,68</t>
  </si>
  <si>
    <t>11,30</t>
  </si>
  <si>
    <t>14,19</t>
  </si>
  <si>
    <t>39,11</t>
  </si>
  <si>
    <t>34,75</t>
  </si>
  <si>
    <t>15,57</t>
  </si>
  <si>
    <t>13,93</t>
  </si>
  <si>
    <t>43,67</t>
  </si>
  <si>
    <t>25,28</t>
  </si>
  <si>
    <t>16,36</t>
  </si>
  <si>
    <t>32,38</t>
  </si>
  <si>
    <t>27,20</t>
  </si>
  <si>
    <t>12,87</t>
  </si>
  <si>
    <t>39,87</t>
  </si>
  <si>
    <t>15,44</t>
  </si>
  <si>
    <t>00,46</t>
  </si>
  <si>
    <t>27,92</t>
  </si>
  <si>
    <t>45,56</t>
  </si>
  <si>
    <t>19,16</t>
  </si>
  <si>
    <t>08,23</t>
  </si>
  <si>
    <t>20,79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</si>
  <si>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</si>
  <si>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</si>
  <si>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</si>
  <si>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</si>
  <si>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</si>
  <si>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</si>
  <si>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</si>
  <si>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</si>
  <si>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</si>
  <si>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</si>
  <si>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</si>
  <si>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</si>
  <si>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</si>
  <si>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</si>
  <si>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</si>
  <si>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</si>
  <si>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</si>
  <si>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</si>
  <si>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</si>
  <si>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</si>
  <si>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</si>
  <si>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</si>
  <si>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</si>
  <si>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</si>
  <si>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</si>
  <si>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</si>
  <si>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</si>
  <si>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</si>
  <si>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</si>
  <si>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</si>
  <si>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</si>
  <si>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</si>
  <si>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</si>
  <si>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</si>
  <si>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</si>
  <si>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</si>
  <si>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</si>
  <si>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</si>
  <si>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</si>
  <si>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</si>
  <si>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</si>
  <si>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</si>
  <si>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</si>
  <si>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</si>
  <si>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</si>
  <si>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</si>
  <si>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</si>
  <si>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</si>
  <si>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</si>
  <si>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</si>
  <si>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</si>
  <si>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</si>
  <si>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</si>
  <si>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</si>
  <si>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</si>
  <si>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</si>
  <si>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</si>
  <si>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</si>
  <si>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</si>
  <si>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</si>
  <si>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</si>
  <si>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</si>
  <si>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</si>
  <si>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</si>
  <si>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</si>
  <si>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</si>
  <si>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</si>
  <si>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</si>
  <si>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</si>
  <si>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</si>
  <si>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</si>
  <si>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</si>
  <si>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</si>
  <si>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</si>
  <si>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8,98</t>
  </si>
  <si>
    <t>3,83</t>
  </si>
  <si>
    <t>26,63</t>
  </si>
  <si>
    <t>10,02</t>
  </si>
  <si>
    <t>28,09</t>
  </si>
  <si>
    <t>9,99</t>
  </si>
  <si>
    <t>33,61</t>
  </si>
  <si>
    <t>14,11</t>
  </si>
  <si>
    <t>9,90</t>
  </si>
  <si>
    <t>27,95</t>
  </si>
  <si>
    <t>17,76</t>
  </si>
  <si>
    <t>9,93</t>
  </si>
  <si>
    <t>3,60</t>
  </si>
  <si>
    <t>24,32</t>
  </si>
  <si>
    <t>04,52</t>
  </si>
  <si>
    <t>3,35</t>
  </si>
  <si>
    <t>27,83</t>
  </si>
  <si>
    <t>11,55</t>
  </si>
  <si>
    <t>9,47</t>
  </si>
  <si>
    <t>3,49</t>
  </si>
  <si>
    <t>27,73</t>
  </si>
  <si>
    <t>04,33</t>
  </si>
  <si>
    <t>9,65</t>
  </si>
  <si>
    <t>4,06</t>
  </si>
  <si>
    <t>26,44</t>
  </si>
  <si>
    <t>03,67</t>
  </si>
  <si>
    <t>10,25</t>
  </si>
  <si>
    <t>20,24</t>
  </si>
  <si>
    <t>21,05</t>
  </si>
  <si>
    <t>23,80</t>
  </si>
  <si>
    <t>09,19</t>
  </si>
  <si>
    <t>9,97</t>
  </si>
  <si>
    <t>24,80</t>
  </si>
  <si>
    <t>20,69</t>
  </si>
  <si>
    <t>10,37</t>
  </si>
  <si>
    <t>3,41</t>
  </si>
  <si>
    <t>36,35</t>
  </si>
  <si>
    <t>13,75</t>
  </si>
  <si>
    <t>9,57</t>
  </si>
  <si>
    <t>4,01</t>
  </si>
  <si>
    <t>28,53</t>
  </si>
  <si>
    <t>14,89</t>
  </si>
  <si>
    <t>13,71</t>
  </si>
  <si>
    <t>Jurečková Vendula</t>
  </si>
  <si>
    <t>28.6.2005</t>
  </si>
  <si>
    <t>19,07</t>
  </si>
  <si>
    <t>10,27</t>
  </si>
  <si>
    <t>24,03</t>
  </si>
  <si>
    <t>18,78</t>
  </si>
  <si>
    <t>10,22</t>
  </si>
  <si>
    <t>3,52</t>
  </si>
  <si>
    <t>22,94</t>
  </si>
  <si>
    <t>25,05</t>
  </si>
  <si>
    <t>11,39</t>
  </si>
  <si>
    <t>2,87</t>
  </si>
  <si>
    <t>17,85</t>
  </si>
  <si>
    <t>29,71</t>
  </si>
  <si>
    <t>3,48</t>
  </si>
  <si>
    <t>16,95</t>
  </si>
  <si>
    <t>04,05</t>
  </si>
  <si>
    <t>12,54</t>
  </si>
  <si>
    <t>2,26</t>
  </si>
  <si>
    <t>13,45</t>
  </si>
  <si>
    <t>51,11</t>
  </si>
  <si>
    <t>10,86</t>
  </si>
  <si>
    <t>14,51</t>
  </si>
  <si>
    <t>52,09</t>
  </si>
  <si>
    <t>10,87</t>
  </si>
  <si>
    <t>18,23</t>
  </si>
  <si>
    <t>11,36</t>
  </si>
  <si>
    <t>18,08</t>
  </si>
  <si>
    <t>38,31</t>
  </si>
  <si>
    <t>10,85</t>
  </si>
  <si>
    <t>30,48</t>
  </si>
  <si>
    <t>10,76</t>
  </si>
  <si>
    <t>13,30</t>
  </si>
  <si>
    <t>38,32</t>
  </si>
  <si>
    <t>3,59</t>
  </si>
  <si>
    <t>Walachová Kamila</t>
  </si>
  <si>
    <t>16,20</t>
  </si>
  <si>
    <t>1,56</t>
  </si>
  <si>
    <t>8,43</t>
  </si>
  <si>
    <t>12,43</t>
  </si>
  <si>
    <t>22,15</t>
  </si>
  <si>
    <t>59,05</t>
  </si>
  <si>
    <t>11,44</t>
  </si>
  <si>
    <t>2,75</t>
  </si>
  <si>
    <t>42,65</t>
  </si>
  <si>
    <t>9,51</t>
  </si>
  <si>
    <t>3,76</t>
  </si>
  <si>
    <t>24,31</t>
  </si>
  <si>
    <t>13,53</t>
  </si>
  <si>
    <t>10,58</t>
  </si>
  <si>
    <t>29,31</t>
  </si>
  <si>
    <t>20,03</t>
  </si>
  <si>
    <t>10,03</t>
  </si>
  <si>
    <t>13,37</t>
  </si>
  <si>
    <t>14,79</t>
  </si>
  <si>
    <t>3,61</t>
  </si>
  <si>
    <t>21,32</t>
  </si>
  <si>
    <t>26,67</t>
  </si>
  <si>
    <t>10,53</t>
  </si>
  <si>
    <t>3,65</t>
  </si>
  <si>
    <t>15,78</t>
  </si>
  <si>
    <t>16,46</t>
  </si>
  <si>
    <t>10,56</t>
  </si>
  <si>
    <t>16,31</t>
  </si>
  <si>
    <t>36,67</t>
  </si>
  <si>
    <t>9,94</t>
  </si>
  <si>
    <t>3,79</t>
  </si>
  <si>
    <t>21,87</t>
  </si>
  <si>
    <t>08,94</t>
  </si>
  <si>
    <t>9,69</t>
  </si>
  <si>
    <t>23,52</t>
  </si>
  <si>
    <t>31,57</t>
  </si>
  <si>
    <t>9,78</t>
  </si>
  <si>
    <t>16,06</t>
  </si>
  <si>
    <t>17,91</t>
  </si>
  <si>
    <t>3,36</t>
  </si>
  <si>
    <t>19,50</t>
  </si>
  <si>
    <t>43,59</t>
  </si>
  <si>
    <t>10,18</t>
  </si>
  <si>
    <t>23,65</t>
  </si>
  <si>
    <t>9,36</t>
  </si>
  <si>
    <t>3,85</t>
  </si>
  <si>
    <t>28,30</t>
  </si>
  <si>
    <t>53,95</t>
  </si>
  <si>
    <t>9,35</t>
  </si>
  <si>
    <t>3,88</t>
  </si>
  <si>
    <t>26,11</t>
  </si>
  <si>
    <t>05,74</t>
  </si>
  <si>
    <t>25,73</t>
  </si>
  <si>
    <t>03,76</t>
  </si>
  <si>
    <t>9,75</t>
  </si>
  <si>
    <t>3,72</t>
  </si>
  <si>
    <t>26,09</t>
  </si>
  <si>
    <t>14,45</t>
  </si>
  <si>
    <t>08,33</t>
  </si>
  <si>
    <t>19,49</t>
  </si>
  <si>
    <t>11,12</t>
  </si>
  <si>
    <t>24,20</t>
  </si>
  <si>
    <t>13,96</t>
  </si>
  <si>
    <t>15,35</t>
  </si>
  <si>
    <t>12,84</t>
  </si>
  <si>
    <t>10,77</t>
  </si>
  <si>
    <t>3,06</t>
  </si>
  <si>
    <t>15,25</t>
  </si>
  <si>
    <t>9,13</t>
  </si>
  <si>
    <t>4,10</t>
  </si>
  <si>
    <t>24,08</t>
  </si>
  <si>
    <t>04,75</t>
  </si>
  <si>
    <t>11,65</t>
  </si>
  <si>
    <t>2,30</t>
  </si>
  <si>
    <t>14,74</t>
  </si>
  <si>
    <t>39,09</t>
  </si>
  <si>
    <t>12,88</t>
  </si>
  <si>
    <t>2,61</t>
  </si>
  <si>
    <t>55,64</t>
  </si>
  <si>
    <t>10,55</t>
  </si>
  <si>
    <t>23,24</t>
  </si>
  <si>
    <t>36,36</t>
  </si>
  <si>
    <t>3,00</t>
  </si>
  <si>
    <t>14,04</t>
  </si>
  <si>
    <t>27,82</t>
  </si>
  <si>
    <t>11,51</t>
  </si>
  <si>
    <t>45,29</t>
  </si>
  <si>
    <t>2,77</t>
  </si>
  <si>
    <t>14,86</t>
  </si>
  <si>
    <t>42,49</t>
  </si>
  <si>
    <t>21,37</t>
  </si>
  <si>
    <t>3,64</t>
  </si>
  <si>
    <t>19,60</t>
  </si>
  <si>
    <t>Sikorová Aneta</t>
  </si>
  <si>
    <t>11,25</t>
  </si>
  <si>
    <t>11,13</t>
  </si>
  <si>
    <t>2,74</t>
  </si>
  <si>
    <t>8,62</t>
  </si>
  <si>
    <t>36,26</t>
  </si>
  <si>
    <t>11,11</t>
  </si>
  <si>
    <t>10,10</t>
  </si>
  <si>
    <t>12,38</t>
  </si>
  <si>
    <t>26,31</t>
  </si>
  <si>
    <t>10,80</t>
  </si>
  <si>
    <t>12,69</t>
  </si>
  <si>
    <t>24,70</t>
  </si>
  <si>
    <t>11,73</t>
  </si>
  <si>
    <t>2,57</t>
  </si>
  <si>
    <t>4,80</t>
  </si>
  <si>
    <t>42,87</t>
  </si>
  <si>
    <t>11,10</t>
  </si>
  <si>
    <t>10,91</t>
  </si>
  <si>
    <t>23,15</t>
  </si>
  <si>
    <t>3,55</t>
  </si>
  <si>
    <t>22,57</t>
  </si>
  <si>
    <t>16,79</t>
  </si>
  <si>
    <t>12,29</t>
  </si>
  <si>
    <t>13,54</t>
  </si>
  <si>
    <t>12,83</t>
  </si>
  <si>
    <t>2,36</t>
  </si>
  <si>
    <t>14,58</t>
  </si>
  <si>
    <t>08,98</t>
  </si>
  <si>
    <t>10,30</t>
  </si>
  <si>
    <t>15,91</t>
  </si>
  <si>
    <t>11,37</t>
  </si>
  <si>
    <t>2,14</t>
  </si>
  <si>
    <t>11,06</t>
  </si>
  <si>
    <t>2,91</t>
  </si>
  <si>
    <t>17,30</t>
  </si>
  <si>
    <t>18,69</t>
  </si>
  <si>
    <t>11,19</t>
  </si>
  <si>
    <t>21,80</t>
  </si>
  <si>
    <t>26,36</t>
  </si>
  <si>
    <t>22,72</t>
  </si>
  <si>
    <t>10,61</t>
  </si>
  <si>
    <t>12,66</t>
  </si>
  <si>
    <t>11,60</t>
  </si>
  <si>
    <t>2,76</t>
  </si>
  <si>
    <t>31,99</t>
  </si>
  <si>
    <t>11,63</t>
  </si>
  <si>
    <t>15,86</t>
  </si>
  <si>
    <t>41,70</t>
  </si>
  <si>
    <t>11,76</t>
  </si>
  <si>
    <t>2,67</t>
  </si>
  <si>
    <t>17,45</t>
  </si>
  <si>
    <t>33,93</t>
  </si>
  <si>
    <t>2,21</t>
  </si>
  <si>
    <t>46,99</t>
  </si>
  <si>
    <t>9,84</t>
  </si>
  <si>
    <t>18,30</t>
  </si>
  <si>
    <t>17,25</t>
  </si>
  <si>
    <t>3,56</t>
  </si>
  <si>
    <t>12,96</t>
  </si>
  <si>
    <t>24,00</t>
  </si>
  <si>
    <t>19,80</t>
  </si>
  <si>
    <t>24,19</t>
  </si>
  <si>
    <t>9,70</t>
  </si>
  <si>
    <t>21,39</t>
  </si>
  <si>
    <t>23,31</t>
  </si>
  <si>
    <t>18,92</t>
  </si>
  <si>
    <t>21,93</t>
  </si>
  <si>
    <t>3,32</t>
  </si>
  <si>
    <t>07,82</t>
  </si>
  <si>
    <t>10,28</t>
  </si>
  <si>
    <t>3,50</t>
  </si>
  <si>
    <t>20,40</t>
  </si>
  <si>
    <t>12,05</t>
  </si>
  <si>
    <t>9,91</t>
  </si>
  <si>
    <t>3,29</t>
  </si>
  <si>
    <t>18,25</t>
  </si>
  <si>
    <t>08,37</t>
  </si>
  <si>
    <t>9,14</t>
  </si>
  <si>
    <t>3,69</t>
  </si>
  <si>
    <t>23,74</t>
  </si>
  <si>
    <t>07,30</t>
  </si>
  <si>
    <t>3,37</t>
  </si>
  <si>
    <t>26,35</t>
  </si>
  <si>
    <t>22,18</t>
  </si>
  <si>
    <t>10,47</t>
  </si>
  <si>
    <t>20,86</t>
  </si>
  <si>
    <t>28,88</t>
  </si>
  <si>
    <t>3,07</t>
  </si>
  <si>
    <t>15,79</t>
  </si>
  <si>
    <t>16,40</t>
  </si>
  <si>
    <t>11,59</t>
  </si>
  <si>
    <t>14,65</t>
  </si>
  <si>
    <t>49,20</t>
  </si>
  <si>
    <t>11,00</t>
  </si>
  <si>
    <t>2,86</t>
  </si>
  <si>
    <t>15,22</t>
  </si>
  <si>
    <t>34,58</t>
  </si>
  <si>
    <t>3,05</t>
  </si>
  <si>
    <t>18,17</t>
  </si>
  <si>
    <t>43,57</t>
  </si>
  <si>
    <t>20,51</t>
  </si>
  <si>
    <t>19,45</t>
  </si>
  <si>
    <t>27,07</t>
  </si>
  <si>
    <t>32,34</t>
  </si>
  <si>
    <t>2,59</t>
  </si>
  <si>
    <t>15,76</t>
  </si>
  <si>
    <t>40,47</t>
  </si>
  <si>
    <t>Gazdová Veronika</t>
  </si>
  <si>
    <t>12,68</t>
  </si>
  <si>
    <t>16,29</t>
  </si>
  <si>
    <t>02,50</t>
  </si>
  <si>
    <t>12,09</t>
  </si>
  <si>
    <t>2,48</t>
  </si>
  <si>
    <t>15,10</t>
  </si>
  <si>
    <t>26,60</t>
  </si>
  <si>
    <t>3,24</t>
  </si>
  <si>
    <t>26,16</t>
  </si>
  <si>
    <t>19,35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</si>
  <si>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</si>
  <si>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</si>
  <si>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</si>
  <si>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</si>
  <si>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</si>
  <si>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</si>
  <si>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</si>
  <si>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</si>
  <si>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</si>
  <si>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</si>
  <si>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</si>
  <si>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</si>
  <si>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</si>
  <si>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</si>
  <si>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</si>
  <si>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</si>
  <si>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</si>
  <si>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</si>
  <si>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</si>
  <si>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54,18</t>
  </si>
  <si>
    <t>3,97</t>
  </si>
  <si>
    <t>14,69</t>
  </si>
  <si>
    <t>36,92</t>
  </si>
  <si>
    <t>03,94</t>
  </si>
  <si>
    <t>45,76</t>
  </si>
  <si>
    <t>1. místo</t>
  </si>
  <si>
    <t>2. místo</t>
  </si>
  <si>
    <t>3. místo</t>
  </si>
  <si>
    <t>opravy</t>
  </si>
  <si>
    <t>98</t>
  </si>
  <si>
    <t>54,09</t>
  </si>
  <si>
    <t>11,78</t>
  </si>
  <si>
    <t>46,47</t>
  </si>
  <si>
    <t>56,81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</si>
</sst>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b/>
      <sz val="10"/>
      <name val="Arial CE"/>
      <family val="2"/>
    </font>
    <font>
      <sz val="10"/>
      <name val="Book Antiqua"/>
      <family val="1"/>
    </font>
    <font>
      <sz val="8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u val="single"/>
      <sz val="22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35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14" fontId="1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34" xfId="0" applyNumberForma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21" xfId="0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9" fillId="0" borderId="37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38" xfId="0" applyNumberFormat="1" applyBorder="1" applyAlignment="1">
      <alignment horizont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0" fillId="0" borderId="29" xfId="0" applyNumberFormat="1" applyBorder="1" applyAlignment="1">
      <alignment horizontal="center"/>
    </xf>
    <xf numFmtId="49" fontId="0" fillId="0" borderId="13" xfId="0" applyNumberFormat="1" applyBorder="1" applyAlignment="1">
      <alignment horizontal="left"/>
    </xf>
    <xf numFmtId="49" fontId="9" fillId="0" borderId="4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9" fillId="0" borderId="3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4" borderId="21" xfId="0" applyNumberFormat="1" applyFill="1" applyBorder="1" applyAlignment="1">
      <alignment horizontal="center"/>
    </xf>
    <xf numFmtId="49" fontId="0" fillId="19" borderId="10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left"/>
    </xf>
    <xf numFmtId="49" fontId="0" fillId="19" borderId="25" xfId="0" applyNumberFormat="1" applyFill="1" applyBorder="1" applyAlignment="1">
      <alignment horizontal="center"/>
    </xf>
    <xf numFmtId="49" fontId="10" fillId="19" borderId="10" xfId="0" applyNumberFormat="1" applyFont="1" applyFill="1" applyBorder="1" applyAlignment="1">
      <alignment horizontal="left" vertical="center"/>
    </xf>
    <xf numFmtId="49" fontId="0" fillId="19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49" fontId="0" fillId="35" borderId="21" xfId="0" applyNumberFormat="1" applyFill="1" applyBorder="1" applyAlignment="1">
      <alignment horizontal="center"/>
    </xf>
    <xf numFmtId="49" fontId="10" fillId="19" borderId="10" xfId="0" applyNumberFormat="1" applyFont="1" applyFill="1" applyBorder="1" applyAlignment="1">
      <alignment horizontal="left"/>
    </xf>
    <xf numFmtId="0" fontId="0" fillId="19" borderId="1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19" borderId="0" xfId="0" applyNumberForma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43" xfId="0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0" fillId="0" borderId="49" xfId="0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51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0" fillId="19" borderId="21" xfId="0" applyNumberForma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left" vertical="center"/>
    </xf>
    <xf numFmtId="49" fontId="10" fillId="33" borderId="21" xfId="0" applyNumberFormat="1" applyFont="1" applyFill="1" applyBorder="1" applyAlignment="1">
      <alignment horizontal="center" vertical="center"/>
    </xf>
    <xf numFmtId="49" fontId="10" fillId="33" borderId="35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3" sqref="A3"/>
    </sheetView>
  </sheetViews>
  <sheetFormatPr defaultColWidth="9.00390625" defaultRowHeight="12.75"/>
  <cols>
    <col min="2" max="2" width="18.25390625" style="0" customWidth="1"/>
    <col min="3" max="3" width="13.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4"/>
  <sheetViews>
    <sheetView tabSelected="1" zoomScalePageLayoutView="0" workbookViewId="0" topLeftCell="A1">
      <selection activeCell="C92" sqref="C92"/>
    </sheetView>
  </sheetViews>
  <sheetFormatPr defaultColWidth="9.00390625" defaultRowHeight="12.75"/>
  <cols>
    <col min="1" max="1" width="9.125" style="5" customWidth="1"/>
    <col min="2" max="2" width="21.375" style="5" customWidth="1"/>
    <col min="3" max="3" width="12.00390625" style="5" customWidth="1"/>
    <col min="4" max="4" width="13.00390625" style="5" customWidth="1"/>
    <col min="5" max="5" width="6.125" style="5" customWidth="1"/>
    <col min="6" max="6" width="6.625" style="5" customWidth="1"/>
    <col min="7" max="7" width="6.75390625" style="5" customWidth="1"/>
    <col min="8" max="8" width="5.375" style="5" customWidth="1"/>
    <col min="9" max="9" width="7.00390625" style="5" customWidth="1"/>
    <col min="10" max="10" width="5.625" style="5" customWidth="1"/>
    <col min="11" max="11" width="7.125" style="5" hidden="1" customWidth="1"/>
    <col min="12" max="12" width="0.12890625" style="5" customWidth="1"/>
    <col min="13" max="13" width="3.625" style="5" customWidth="1"/>
    <col min="14" max="14" width="9.00390625" style="5" customWidth="1"/>
    <col min="15" max="15" width="5.375" style="5" customWidth="1"/>
    <col min="16" max="16" width="4.75390625" style="5" hidden="1" customWidth="1"/>
    <col min="17" max="18" width="5.00390625" style="5" hidden="1" customWidth="1"/>
    <col min="19" max="19" width="4.625" style="5" hidden="1" customWidth="1"/>
    <col min="20" max="20" width="4.125" style="5" hidden="1" customWidth="1"/>
    <col min="21" max="21" width="5.375" style="94" customWidth="1"/>
    <col min="22" max="16384" width="9.125" style="5" customWidth="1"/>
  </cols>
  <sheetData>
    <row r="1" spans="1:21" ht="27.75">
      <c r="A1" s="155" t="s">
        <v>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5.75">
      <c r="A2" s="156" t="s">
        <v>89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ht="12.75"/>
    <row r="4" spans="1:22" ht="23.25">
      <c r="A4" s="158" t="s">
        <v>40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58"/>
    </row>
    <row r="5" spans="1:22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61"/>
      <c r="R5" s="61"/>
      <c r="S5" s="62"/>
      <c r="T5" s="63"/>
      <c r="U5" s="92"/>
      <c r="V5" s="58"/>
    </row>
    <row r="6" spans="1:22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83"/>
      <c r="Q6" s="69"/>
      <c r="R6" s="69"/>
      <c r="S6" s="69"/>
      <c r="T6" s="95"/>
      <c r="U6" s="92"/>
      <c r="V6" s="58"/>
    </row>
    <row r="7" spans="1:22" ht="13.5" thickBot="1">
      <c r="A7" s="97" t="s">
        <v>31</v>
      </c>
      <c r="B7" s="98" t="s">
        <v>32</v>
      </c>
      <c r="C7" s="98" t="s">
        <v>33</v>
      </c>
      <c r="D7" s="98" t="s">
        <v>41</v>
      </c>
      <c r="E7" s="98" t="s">
        <v>34</v>
      </c>
      <c r="F7" s="98" t="s">
        <v>35</v>
      </c>
      <c r="G7" s="98" t="s">
        <v>36</v>
      </c>
      <c r="H7" s="98" t="s">
        <v>35</v>
      </c>
      <c r="I7" s="98" t="s">
        <v>37</v>
      </c>
      <c r="J7" s="98" t="s">
        <v>35</v>
      </c>
      <c r="K7" s="98"/>
      <c r="L7" s="98"/>
      <c r="M7" s="159" t="s">
        <v>38</v>
      </c>
      <c r="N7" s="160"/>
      <c r="O7" s="98" t="s">
        <v>35</v>
      </c>
      <c r="P7" s="99"/>
      <c r="Q7" s="100"/>
      <c r="R7" s="100"/>
      <c r="S7" s="100"/>
      <c r="T7" s="101"/>
      <c r="U7" s="102" t="s">
        <v>8</v>
      </c>
      <c r="V7" s="58"/>
    </row>
    <row r="8" spans="1:26" ht="12.75" customHeight="1">
      <c r="A8" s="137">
        <f aca="true" t="shared" si="0" ref="A8:A39">SUM(F8+H8+J8+L8+O8)</f>
        <v>1373</v>
      </c>
      <c r="B8" s="138" t="s">
        <v>88</v>
      </c>
      <c r="C8" s="139">
        <v>2004</v>
      </c>
      <c r="D8" s="140" t="s">
        <v>136</v>
      </c>
      <c r="E8" s="133" t="s">
        <v>295</v>
      </c>
      <c r="F8" s="17">
        <f aca="true" t="shared" si="1" ref="F8:F39">IF(E8&lt;&gt;0,INT(58.015*(11.5-E8)^1.81),0)</f>
        <v>311</v>
      </c>
      <c r="G8" s="135" t="s">
        <v>410</v>
      </c>
      <c r="H8" s="65">
        <f aca="true" t="shared" si="2" ref="H8:H39">IF(G8&lt;&gt;0,INT(0.14354*((G8*100)-220)^1.4),0)</f>
        <v>261</v>
      </c>
      <c r="I8" s="65" t="s">
        <v>366</v>
      </c>
      <c r="J8" s="65">
        <f aca="true" t="shared" si="3" ref="J8:J39">IF(I8&lt;&gt;0,INT(5.33*(I8-10)^1.1),0)</f>
        <v>202</v>
      </c>
      <c r="K8" s="65"/>
      <c r="L8" s="65"/>
      <c r="M8" s="135" t="s">
        <v>508</v>
      </c>
      <c r="N8" s="135" t="s">
        <v>938</v>
      </c>
      <c r="O8" s="148">
        <f aca="true" t="shared" si="4" ref="O8:O39">IF(M8+N8&lt;&gt;0,INT(0.19889*(185-((M8*60)+N8))^1.88),0)</f>
        <v>599</v>
      </c>
      <c r="P8" s="65"/>
      <c r="Q8" s="65"/>
      <c r="R8" s="65"/>
      <c r="S8" s="65"/>
      <c r="T8" s="65"/>
      <c r="U8" s="96" t="s">
        <v>508</v>
      </c>
      <c r="V8" s="58"/>
      <c r="W8" s="58"/>
      <c r="X8" s="58"/>
      <c r="Y8" s="58"/>
      <c r="Z8" s="58"/>
    </row>
    <row r="9" spans="1:26" ht="12.75" customHeight="1">
      <c r="A9" s="141">
        <f t="shared" si="0"/>
        <v>1286</v>
      </c>
      <c r="B9" s="142" t="s">
        <v>167</v>
      </c>
      <c r="C9" s="136" t="s">
        <v>45</v>
      </c>
      <c r="D9" s="136" t="s">
        <v>168</v>
      </c>
      <c r="E9" s="132" t="s">
        <v>330</v>
      </c>
      <c r="F9" s="2">
        <f t="shared" si="1"/>
        <v>371</v>
      </c>
      <c r="G9" s="66" t="s">
        <v>431</v>
      </c>
      <c r="H9" s="66">
        <f t="shared" si="2"/>
        <v>196</v>
      </c>
      <c r="I9" s="66" t="s">
        <v>358</v>
      </c>
      <c r="J9" s="66">
        <f t="shared" si="3"/>
        <v>158</v>
      </c>
      <c r="K9" s="66"/>
      <c r="L9" s="66"/>
      <c r="M9" s="66" t="s">
        <v>508</v>
      </c>
      <c r="N9" s="66" t="s">
        <v>511</v>
      </c>
      <c r="O9" s="66">
        <f t="shared" si="4"/>
        <v>561</v>
      </c>
      <c r="P9" s="66"/>
      <c r="Q9" s="66"/>
      <c r="R9" s="66"/>
      <c r="S9" s="66"/>
      <c r="T9" s="66"/>
      <c r="U9" s="93" t="s">
        <v>468</v>
      </c>
      <c r="V9" s="58"/>
      <c r="W9" s="58"/>
      <c r="X9" s="58"/>
      <c r="Y9" s="58"/>
      <c r="Z9" s="58"/>
    </row>
    <row r="10" spans="1:26" ht="12.75" customHeight="1">
      <c r="A10" s="143">
        <f t="shared" si="0"/>
        <v>1213</v>
      </c>
      <c r="B10" s="144" t="s">
        <v>58</v>
      </c>
      <c r="C10" s="145" t="s">
        <v>154</v>
      </c>
      <c r="D10" s="145" t="s">
        <v>47</v>
      </c>
      <c r="E10" s="66" t="s">
        <v>281</v>
      </c>
      <c r="F10" s="2">
        <f t="shared" si="1"/>
        <v>218</v>
      </c>
      <c r="G10" s="66" t="s">
        <v>434</v>
      </c>
      <c r="H10" s="66">
        <f t="shared" si="2"/>
        <v>174</v>
      </c>
      <c r="I10" s="134" t="s">
        <v>395</v>
      </c>
      <c r="J10" s="66">
        <f t="shared" si="3"/>
        <v>240</v>
      </c>
      <c r="K10" s="66"/>
      <c r="L10" s="66"/>
      <c r="M10" s="134" t="s">
        <v>508</v>
      </c>
      <c r="N10" s="134" t="s">
        <v>515</v>
      </c>
      <c r="O10" s="66">
        <f t="shared" si="4"/>
        <v>581</v>
      </c>
      <c r="P10" s="66"/>
      <c r="Q10" s="66"/>
      <c r="R10" s="66"/>
      <c r="S10" s="66"/>
      <c r="T10" s="66"/>
      <c r="U10" s="93" t="s">
        <v>472</v>
      </c>
      <c r="V10" s="58"/>
      <c r="W10" s="58"/>
      <c r="X10" s="58"/>
      <c r="Y10" s="58"/>
      <c r="Z10" s="58"/>
    </row>
    <row r="11" spans="1:26" ht="12.75" customHeight="1">
      <c r="A11" s="70">
        <f t="shared" si="0"/>
        <v>1172</v>
      </c>
      <c r="B11" s="18" t="s">
        <v>43</v>
      </c>
      <c r="C11" s="91">
        <v>38082</v>
      </c>
      <c r="D11" s="72" t="s">
        <v>103</v>
      </c>
      <c r="E11" s="134" t="s">
        <v>264</v>
      </c>
      <c r="F11" s="2">
        <f t="shared" si="1"/>
        <v>266</v>
      </c>
      <c r="G11" s="136" t="s">
        <v>444</v>
      </c>
      <c r="H11" s="66">
        <f t="shared" si="2"/>
        <v>229</v>
      </c>
      <c r="I11" s="132" t="s">
        <v>331</v>
      </c>
      <c r="J11" s="66">
        <f t="shared" si="3"/>
        <v>322</v>
      </c>
      <c r="K11" s="66"/>
      <c r="L11" s="66"/>
      <c r="M11" s="66" t="s">
        <v>468</v>
      </c>
      <c r="N11" s="66" t="s">
        <v>523</v>
      </c>
      <c r="O11" s="66">
        <f t="shared" si="4"/>
        <v>355</v>
      </c>
      <c r="P11" s="66"/>
      <c r="Q11" s="66"/>
      <c r="R11" s="66"/>
      <c r="S11" s="66"/>
      <c r="T11" s="66"/>
      <c r="U11" s="93" t="s">
        <v>543</v>
      </c>
      <c r="V11" s="58"/>
      <c r="W11" s="58"/>
      <c r="X11" s="58"/>
      <c r="Y11" s="58"/>
      <c r="Z11" s="58"/>
    </row>
    <row r="12" spans="1:26" ht="12.75" customHeight="1">
      <c r="A12" s="70">
        <f t="shared" si="0"/>
        <v>1112</v>
      </c>
      <c r="B12" s="45" t="s">
        <v>108</v>
      </c>
      <c r="C12" s="76">
        <v>38048</v>
      </c>
      <c r="D12" s="72" t="s">
        <v>103</v>
      </c>
      <c r="E12" s="66" t="s">
        <v>276</v>
      </c>
      <c r="F12" s="2">
        <f t="shared" si="1"/>
        <v>192</v>
      </c>
      <c r="G12" s="66" t="s">
        <v>427</v>
      </c>
      <c r="H12" s="66">
        <f t="shared" si="2"/>
        <v>176</v>
      </c>
      <c r="I12" s="136" t="s">
        <v>354</v>
      </c>
      <c r="J12" s="66">
        <f t="shared" si="3"/>
        <v>248</v>
      </c>
      <c r="K12" s="66"/>
      <c r="L12" s="66"/>
      <c r="M12" s="66" t="s">
        <v>468</v>
      </c>
      <c r="N12" s="66" t="s">
        <v>507</v>
      </c>
      <c r="O12" s="66">
        <f t="shared" si="4"/>
        <v>496</v>
      </c>
      <c r="P12" s="66"/>
      <c r="Q12" s="66"/>
      <c r="R12" s="66"/>
      <c r="S12" s="66"/>
      <c r="T12" s="66"/>
      <c r="U12" s="93" t="s">
        <v>544</v>
      </c>
      <c r="V12" s="58"/>
      <c r="W12" s="58"/>
      <c r="X12" s="58"/>
      <c r="Y12" s="58"/>
      <c r="Z12" s="58"/>
    </row>
    <row r="13" spans="1:26" ht="12.75" customHeight="1">
      <c r="A13" s="70">
        <f t="shared" si="0"/>
        <v>1101</v>
      </c>
      <c r="B13" s="1" t="s">
        <v>105</v>
      </c>
      <c r="C13" s="76">
        <v>38407</v>
      </c>
      <c r="D13" s="72" t="s">
        <v>103</v>
      </c>
      <c r="E13" s="66" t="s">
        <v>266</v>
      </c>
      <c r="F13" s="2">
        <f t="shared" si="1"/>
        <v>224</v>
      </c>
      <c r="G13" s="66" t="s">
        <v>427</v>
      </c>
      <c r="H13" s="66">
        <f t="shared" si="2"/>
        <v>176</v>
      </c>
      <c r="I13" s="66" t="s">
        <v>338</v>
      </c>
      <c r="J13" s="66">
        <f t="shared" si="3"/>
        <v>199</v>
      </c>
      <c r="K13" s="66"/>
      <c r="L13" s="66"/>
      <c r="M13" s="66" t="s">
        <v>468</v>
      </c>
      <c r="N13" s="66" t="s">
        <v>537</v>
      </c>
      <c r="O13" s="66">
        <f t="shared" si="4"/>
        <v>502</v>
      </c>
      <c r="P13" s="66"/>
      <c r="Q13" s="66"/>
      <c r="R13" s="66"/>
      <c r="S13" s="66"/>
      <c r="T13" s="66"/>
      <c r="U13" s="93" t="s">
        <v>545</v>
      </c>
      <c r="V13" s="58"/>
      <c r="W13" s="58"/>
      <c r="X13" s="58"/>
      <c r="Y13" s="58"/>
      <c r="Z13" s="58"/>
    </row>
    <row r="14" spans="1:26" ht="12.75" customHeight="1">
      <c r="A14" s="70">
        <f t="shared" si="0"/>
        <v>1090</v>
      </c>
      <c r="B14" s="75" t="s">
        <v>57</v>
      </c>
      <c r="C14" s="77" t="s">
        <v>154</v>
      </c>
      <c r="D14" s="77" t="s">
        <v>47</v>
      </c>
      <c r="E14" s="66" t="s">
        <v>280</v>
      </c>
      <c r="F14" s="2">
        <f t="shared" si="1"/>
        <v>163</v>
      </c>
      <c r="G14" s="134" t="s">
        <v>428</v>
      </c>
      <c r="H14" s="66">
        <f t="shared" si="2"/>
        <v>224</v>
      </c>
      <c r="I14" s="66" t="s">
        <v>355</v>
      </c>
      <c r="J14" s="66">
        <f t="shared" si="3"/>
        <v>115</v>
      </c>
      <c r="K14" s="66"/>
      <c r="L14" s="66"/>
      <c r="M14" s="136" t="s">
        <v>508</v>
      </c>
      <c r="N14" s="136" t="s">
        <v>509</v>
      </c>
      <c r="O14" s="66">
        <f t="shared" si="4"/>
        <v>588</v>
      </c>
      <c r="P14" s="66"/>
      <c r="Q14" s="66"/>
      <c r="R14" s="66"/>
      <c r="S14" s="66"/>
      <c r="T14" s="66"/>
      <c r="U14" s="93" t="s">
        <v>546</v>
      </c>
      <c r="V14" s="58"/>
      <c r="W14" s="58"/>
      <c r="X14" s="58"/>
      <c r="Y14" s="58"/>
      <c r="Z14" s="58"/>
    </row>
    <row r="15" spans="1:26" ht="12.75" customHeight="1">
      <c r="A15" s="70">
        <f t="shared" si="0"/>
        <v>1065</v>
      </c>
      <c r="B15" s="1" t="s">
        <v>84</v>
      </c>
      <c r="C15" s="2">
        <v>2004</v>
      </c>
      <c r="D15" s="2" t="s">
        <v>136</v>
      </c>
      <c r="E15" s="66" t="s">
        <v>301</v>
      </c>
      <c r="F15" s="2">
        <f t="shared" si="1"/>
        <v>261</v>
      </c>
      <c r="G15" s="66" t="s">
        <v>465</v>
      </c>
      <c r="H15" s="66">
        <f t="shared" si="2"/>
        <v>214</v>
      </c>
      <c r="I15" s="66" t="s">
        <v>404</v>
      </c>
      <c r="J15" s="66">
        <f t="shared" si="3"/>
        <v>216</v>
      </c>
      <c r="K15" s="66"/>
      <c r="L15" s="66"/>
      <c r="M15" s="66" t="s">
        <v>468</v>
      </c>
      <c r="N15" s="66" t="s">
        <v>478</v>
      </c>
      <c r="O15" s="66">
        <f t="shared" si="4"/>
        <v>374</v>
      </c>
      <c r="P15" s="66"/>
      <c r="Q15" s="66"/>
      <c r="R15" s="66"/>
      <c r="S15" s="66"/>
      <c r="T15" s="66"/>
      <c r="U15" s="93" t="s">
        <v>547</v>
      </c>
      <c r="V15" s="58"/>
      <c r="W15" s="58"/>
      <c r="X15" s="58"/>
      <c r="Y15" s="58"/>
      <c r="Z15" s="58"/>
    </row>
    <row r="16" spans="1:26" ht="12.75" customHeight="1">
      <c r="A16" s="70">
        <f t="shared" si="0"/>
        <v>1003</v>
      </c>
      <c r="B16" s="1" t="s">
        <v>109</v>
      </c>
      <c r="C16" s="76">
        <v>38896</v>
      </c>
      <c r="D16" s="72" t="s">
        <v>103</v>
      </c>
      <c r="E16" s="66" t="s">
        <v>277</v>
      </c>
      <c r="F16" s="2">
        <f t="shared" si="1"/>
        <v>142</v>
      </c>
      <c r="G16" s="66" t="s">
        <v>433</v>
      </c>
      <c r="H16" s="66">
        <f t="shared" si="2"/>
        <v>84</v>
      </c>
      <c r="I16" s="66" t="s">
        <v>394</v>
      </c>
      <c r="J16" s="66">
        <f t="shared" si="3"/>
        <v>221</v>
      </c>
      <c r="K16" s="66"/>
      <c r="L16" s="66"/>
      <c r="M16" s="66" t="s">
        <v>508</v>
      </c>
      <c r="N16" s="66" t="s">
        <v>514</v>
      </c>
      <c r="O16" s="66">
        <f t="shared" si="4"/>
        <v>556</v>
      </c>
      <c r="P16" s="66"/>
      <c r="Q16" s="66"/>
      <c r="R16" s="66"/>
      <c r="S16" s="66"/>
      <c r="T16" s="66"/>
      <c r="U16" s="93" t="s">
        <v>548</v>
      </c>
      <c r="V16" s="58"/>
      <c r="W16" s="58"/>
      <c r="X16" s="58"/>
      <c r="Y16" s="58"/>
      <c r="Z16" s="58"/>
    </row>
    <row r="17" spans="1:26" ht="12.75" customHeight="1">
      <c r="A17" s="70">
        <f t="shared" si="0"/>
        <v>986</v>
      </c>
      <c r="B17" s="1" t="s">
        <v>87</v>
      </c>
      <c r="C17" s="2">
        <v>2004</v>
      </c>
      <c r="D17" s="17" t="s">
        <v>136</v>
      </c>
      <c r="E17" s="66" t="s">
        <v>296</v>
      </c>
      <c r="F17" s="2">
        <f t="shared" si="1"/>
        <v>251</v>
      </c>
      <c r="G17" s="66" t="s">
        <v>418</v>
      </c>
      <c r="H17" s="66">
        <f t="shared" si="2"/>
        <v>177</v>
      </c>
      <c r="I17" s="66" t="s">
        <v>374</v>
      </c>
      <c r="J17" s="66">
        <f t="shared" si="3"/>
        <v>222</v>
      </c>
      <c r="K17" s="66"/>
      <c r="L17" s="66"/>
      <c r="M17" s="66" t="s">
        <v>468</v>
      </c>
      <c r="N17" s="66" t="s">
        <v>534</v>
      </c>
      <c r="O17" s="66">
        <f t="shared" si="4"/>
        <v>336</v>
      </c>
      <c r="P17" s="66"/>
      <c r="Q17" s="66"/>
      <c r="R17" s="66"/>
      <c r="S17" s="66"/>
      <c r="T17" s="66"/>
      <c r="U17" s="93" t="s">
        <v>549</v>
      </c>
      <c r="V17" s="58"/>
      <c r="W17" s="58"/>
      <c r="X17" s="58"/>
      <c r="Y17" s="58"/>
      <c r="Z17" s="58"/>
    </row>
    <row r="18" spans="1:27" ht="12.75" customHeight="1">
      <c r="A18" s="70">
        <f t="shared" si="0"/>
        <v>984</v>
      </c>
      <c r="B18" s="78" t="s">
        <v>67</v>
      </c>
      <c r="C18" s="79">
        <v>38140</v>
      </c>
      <c r="D18" s="78" t="s">
        <v>63</v>
      </c>
      <c r="E18" s="66" t="s">
        <v>287</v>
      </c>
      <c r="F18" s="2">
        <f t="shared" si="1"/>
        <v>199</v>
      </c>
      <c r="G18" s="66" t="s">
        <v>409</v>
      </c>
      <c r="H18" s="66">
        <f t="shared" si="2"/>
        <v>147</v>
      </c>
      <c r="I18" s="66" t="s">
        <v>365</v>
      </c>
      <c r="J18" s="66">
        <f t="shared" si="3"/>
        <v>101</v>
      </c>
      <c r="K18" s="66"/>
      <c r="L18" s="66"/>
      <c r="M18" s="66" t="s">
        <v>508</v>
      </c>
      <c r="N18" s="66" t="s">
        <v>519</v>
      </c>
      <c r="O18" s="66">
        <f t="shared" si="4"/>
        <v>537</v>
      </c>
      <c r="P18" s="66"/>
      <c r="Q18" s="66"/>
      <c r="R18" s="66"/>
      <c r="S18" s="66"/>
      <c r="T18" s="66"/>
      <c r="U18" s="84" t="s">
        <v>550</v>
      </c>
      <c r="V18" s="58"/>
      <c r="W18" s="58"/>
      <c r="Z18" s="89"/>
      <c r="AA18" s="55"/>
    </row>
    <row r="19" spans="1:27" ht="12.75" customHeight="1">
      <c r="A19" s="70">
        <f t="shared" si="0"/>
        <v>894</v>
      </c>
      <c r="B19" s="45" t="s">
        <v>120</v>
      </c>
      <c r="C19" s="76">
        <v>38266</v>
      </c>
      <c r="D19" s="2" t="s">
        <v>166</v>
      </c>
      <c r="E19" s="66" t="s">
        <v>317</v>
      </c>
      <c r="F19" s="2">
        <f t="shared" si="1"/>
        <v>97</v>
      </c>
      <c r="G19" s="66" t="s">
        <v>412</v>
      </c>
      <c r="H19" s="66">
        <f t="shared" si="2"/>
        <v>126</v>
      </c>
      <c r="I19" s="66" t="s">
        <v>368</v>
      </c>
      <c r="J19" s="66">
        <f t="shared" si="3"/>
        <v>160</v>
      </c>
      <c r="K19" s="66"/>
      <c r="L19" s="66"/>
      <c r="M19" s="66" t="s">
        <v>508</v>
      </c>
      <c r="N19" s="66" t="s">
        <v>521</v>
      </c>
      <c r="O19" s="66">
        <f t="shared" si="4"/>
        <v>511</v>
      </c>
      <c r="P19" s="66"/>
      <c r="Q19" s="66"/>
      <c r="R19" s="66"/>
      <c r="S19" s="66"/>
      <c r="T19" s="66"/>
      <c r="U19" s="93" t="s">
        <v>551</v>
      </c>
      <c r="V19" s="58"/>
      <c r="W19" s="58"/>
      <c r="Z19" s="89"/>
      <c r="AA19" s="55"/>
    </row>
    <row r="20" spans="1:27" ht="12.75" customHeight="1">
      <c r="A20" s="70">
        <f t="shared" si="0"/>
        <v>886</v>
      </c>
      <c r="B20" s="45" t="s">
        <v>127</v>
      </c>
      <c r="C20" s="76">
        <v>38133</v>
      </c>
      <c r="D20" s="2" t="s">
        <v>166</v>
      </c>
      <c r="E20" s="66" t="s">
        <v>321</v>
      </c>
      <c r="F20" s="2">
        <f t="shared" si="1"/>
        <v>188</v>
      </c>
      <c r="G20" s="66" t="s">
        <v>467</v>
      </c>
      <c r="H20" s="66">
        <f t="shared" si="2"/>
        <v>135</v>
      </c>
      <c r="I20" s="66" t="s">
        <v>386</v>
      </c>
      <c r="J20" s="66">
        <f t="shared" si="3"/>
        <v>141</v>
      </c>
      <c r="K20" s="66"/>
      <c r="L20" s="66"/>
      <c r="M20" s="66" t="s">
        <v>468</v>
      </c>
      <c r="N20" s="66" t="s">
        <v>480</v>
      </c>
      <c r="O20" s="66">
        <f t="shared" si="4"/>
        <v>422</v>
      </c>
      <c r="P20" s="66"/>
      <c r="Q20" s="66"/>
      <c r="R20" s="66"/>
      <c r="S20" s="66"/>
      <c r="T20" s="66"/>
      <c r="U20" s="93" t="s">
        <v>552</v>
      </c>
      <c r="V20" s="58"/>
      <c r="W20" s="58"/>
      <c r="Z20" s="89"/>
      <c r="AA20" s="55"/>
    </row>
    <row r="21" spans="1:27" ht="12.75" customHeight="1">
      <c r="A21" s="70">
        <f t="shared" si="0"/>
        <v>884</v>
      </c>
      <c r="B21" s="80" t="s">
        <v>70</v>
      </c>
      <c r="C21" s="79">
        <v>38068</v>
      </c>
      <c r="D21" s="78" t="s">
        <v>63</v>
      </c>
      <c r="E21" s="66" t="s">
        <v>291</v>
      </c>
      <c r="F21" s="2">
        <f t="shared" si="1"/>
        <v>128</v>
      </c>
      <c r="G21" s="66" t="s">
        <v>409</v>
      </c>
      <c r="H21" s="66">
        <f t="shared" si="2"/>
        <v>147</v>
      </c>
      <c r="I21" s="66" t="s">
        <v>349</v>
      </c>
      <c r="J21" s="66">
        <f t="shared" si="3"/>
        <v>222</v>
      </c>
      <c r="K21" s="66"/>
      <c r="L21" s="66"/>
      <c r="M21" s="66" t="s">
        <v>468</v>
      </c>
      <c r="N21" s="66" t="s">
        <v>494</v>
      </c>
      <c r="O21" s="66">
        <f t="shared" si="4"/>
        <v>387</v>
      </c>
      <c r="P21" s="66"/>
      <c r="Q21" s="66"/>
      <c r="R21" s="66"/>
      <c r="S21" s="66"/>
      <c r="T21" s="66"/>
      <c r="U21" s="93" t="s">
        <v>553</v>
      </c>
      <c r="V21" s="58"/>
      <c r="W21" s="58"/>
      <c r="Z21" s="89"/>
      <c r="AA21" s="55"/>
    </row>
    <row r="22" spans="1:27" ht="12.75" customHeight="1">
      <c r="A22" s="70">
        <f t="shared" si="0"/>
        <v>844</v>
      </c>
      <c r="B22" s="1" t="s">
        <v>85</v>
      </c>
      <c r="C22" s="2">
        <v>2004</v>
      </c>
      <c r="D22" s="2" t="s">
        <v>136</v>
      </c>
      <c r="E22" s="66" t="s">
        <v>297</v>
      </c>
      <c r="F22" s="2">
        <f t="shared" si="1"/>
        <v>151</v>
      </c>
      <c r="G22" s="66" t="s">
        <v>452</v>
      </c>
      <c r="H22" s="66">
        <f t="shared" si="2"/>
        <v>140</v>
      </c>
      <c r="I22" s="66" t="s">
        <v>342</v>
      </c>
      <c r="J22" s="66">
        <f t="shared" si="3"/>
        <v>159</v>
      </c>
      <c r="K22" s="66"/>
      <c r="L22" s="66"/>
      <c r="M22" s="66" t="s">
        <v>468</v>
      </c>
      <c r="N22" s="66" t="s">
        <v>541</v>
      </c>
      <c r="O22" s="66">
        <f t="shared" si="4"/>
        <v>394</v>
      </c>
      <c r="P22" s="66"/>
      <c r="Q22" s="66"/>
      <c r="R22" s="66"/>
      <c r="S22" s="66"/>
      <c r="T22" s="66"/>
      <c r="U22" s="93" t="s">
        <v>554</v>
      </c>
      <c r="V22" s="58"/>
      <c r="W22" s="58"/>
      <c r="Z22" s="89"/>
      <c r="AA22" s="55"/>
    </row>
    <row r="23" spans="1:27" ht="12.75" customHeight="1">
      <c r="A23" s="70">
        <f t="shared" si="0"/>
        <v>825</v>
      </c>
      <c r="B23" s="71" t="s">
        <v>55</v>
      </c>
      <c r="C23" s="77" t="s">
        <v>143</v>
      </c>
      <c r="D23" s="77" t="s">
        <v>47</v>
      </c>
      <c r="E23" s="66" t="s">
        <v>269</v>
      </c>
      <c r="F23" s="2">
        <f t="shared" si="1"/>
        <v>158</v>
      </c>
      <c r="G23" s="66" t="s">
        <v>407</v>
      </c>
      <c r="H23" s="66">
        <f t="shared" si="2"/>
        <v>125</v>
      </c>
      <c r="I23" s="66" t="s">
        <v>363</v>
      </c>
      <c r="J23" s="66">
        <f t="shared" si="3"/>
        <v>115</v>
      </c>
      <c r="K23" s="66"/>
      <c r="L23" s="66"/>
      <c r="M23" s="66" t="s">
        <v>468</v>
      </c>
      <c r="N23" s="66" t="s">
        <v>517</v>
      </c>
      <c r="O23" s="66">
        <f t="shared" si="4"/>
        <v>427</v>
      </c>
      <c r="P23" s="66"/>
      <c r="Q23" s="66"/>
      <c r="R23" s="66"/>
      <c r="S23" s="66"/>
      <c r="T23" s="66"/>
      <c r="U23" s="93" t="s">
        <v>555</v>
      </c>
      <c r="V23" s="58"/>
      <c r="W23" s="58"/>
      <c r="Z23" s="89"/>
      <c r="AA23" s="55"/>
    </row>
    <row r="24" spans="1:27" ht="12.75" customHeight="1">
      <c r="A24" s="70">
        <f t="shared" si="0"/>
        <v>820</v>
      </c>
      <c r="B24" s="74" t="s">
        <v>59</v>
      </c>
      <c r="C24" s="76">
        <v>38140</v>
      </c>
      <c r="D24" s="77" t="s">
        <v>47</v>
      </c>
      <c r="E24" s="66" t="s">
        <v>281</v>
      </c>
      <c r="F24" s="2">
        <f t="shared" si="1"/>
        <v>218</v>
      </c>
      <c r="G24" s="66" t="s">
        <v>464</v>
      </c>
      <c r="H24" s="66">
        <f t="shared" si="2"/>
        <v>193</v>
      </c>
      <c r="I24" s="66" t="s">
        <v>403</v>
      </c>
      <c r="J24" s="66">
        <f t="shared" si="3"/>
        <v>50</v>
      </c>
      <c r="K24" s="66"/>
      <c r="L24" s="66"/>
      <c r="M24" s="66" t="s">
        <v>468</v>
      </c>
      <c r="N24" s="66" t="s">
        <v>476</v>
      </c>
      <c r="O24" s="66">
        <f t="shared" si="4"/>
        <v>359</v>
      </c>
      <c r="P24" s="66"/>
      <c r="Q24" s="66"/>
      <c r="R24" s="66"/>
      <c r="S24" s="66"/>
      <c r="T24" s="66"/>
      <c r="U24" s="93" t="s">
        <v>556</v>
      </c>
      <c r="V24" s="58"/>
      <c r="W24" s="58"/>
      <c r="Z24" s="89"/>
      <c r="AA24" s="55"/>
    </row>
    <row r="25" spans="1:27" ht="12.75" customHeight="1">
      <c r="A25" s="70">
        <f t="shared" si="0"/>
        <v>791</v>
      </c>
      <c r="B25" s="45" t="s">
        <v>107</v>
      </c>
      <c r="C25" s="76">
        <v>38243</v>
      </c>
      <c r="D25" s="72" t="s">
        <v>103</v>
      </c>
      <c r="E25" s="66" t="s">
        <v>268</v>
      </c>
      <c r="F25" s="2">
        <f t="shared" si="1"/>
        <v>132</v>
      </c>
      <c r="G25" s="66" t="s">
        <v>456</v>
      </c>
      <c r="H25" s="66">
        <f t="shared" si="2"/>
        <v>121</v>
      </c>
      <c r="I25" s="66" t="s">
        <v>346</v>
      </c>
      <c r="J25" s="66">
        <f t="shared" si="3"/>
        <v>227</v>
      </c>
      <c r="K25" s="66"/>
      <c r="L25" s="66"/>
      <c r="M25" s="66" t="s">
        <v>468</v>
      </c>
      <c r="N25" s="66" t="s">
        <v>499</v>
      </c>
      <c r="O25" s="66">
        <f t="shared" si="4"/>
        <v>311</v>
      </c>
      <c r="P25" s="66"/>
      <c r="Q25" s="66"/>
      <c r="R25" s="66"/>
      <c r="S25" s="66"/>
      <c r="T25" s="66"/>
      <c r="U25" s="93" t="s">
        <v>557</v>
      </c>
      <c r="V25" s="58"/>
      <c r="W25" s="58"/>
      <c r="Z25" s="89"/>
      <c r="AA25" s="55"/>
    </row>
    <row r="26" spans="1:27" ht="12.75" customHeight="1">
      <c r="A26" s="70">
        <f t="shared" si="0"/>
        <v>786</v>
      </c>
      <c r="B26" s="45" t="s">
        <v>111</v>
      </c>
      <c r="C26" s="76">
        <v>38775</v>
      </c>
      <c r="D26" s="72" t="s">
        <v>103</v>
      </c>
      <c r="E26" s="66" t="s">
        <v>279</v>
      </c>
      <c r="F26" s="2">
        <f t="shared" si="1"/>
        <v>119</v>
      </c>
      <c r="G26" s="66" t="s">
        <v>425</v>
      </c>
      <c r="H26" s="66">
        <f t="shared" si="2"/>
        <v>107</v>
      </c>
      <c r="I26" s="66" t="s">
        <v>380</v>
      </c>
      <c r="J26" s="66">
        <f t="shared" si="3"/>
        <v>101</v>
      </c>
      <c r="K26" s="66"/>
      <c r="L26" s="66"/>
      <c r="M26" s="66" t="s">
        <v>468</v>
      </c>
      <c r="N26" s="66" t="s">
        <v>482</v>
      </c>
      <c r="O26" s="66">
        <f t="shared" si="4"/>
        <v>459</v>
      </c>
      <c r="P26" s="66"/>
      <c r="Q26" s="66"/>
      <c r="R26" s="66"/>
      <c r="S26" s="66"/>
      <c r="T26" s="66"/>
      <c r="U26" s="93" t="s">
        <v>558</v>
      </c>
      <c r="V26" s="58"/>
      <c r="W26" s="58"/>
      <c r="Z26" s="89"/>
      <c r="AA26" s="55"/>
    </row>
    <row r="27" spans="1:27" ht="12.75" customHeight="1">
      <c r="A27" s="70">
        <f t="shared" si="0"/>
        <v>785</v>
      </c>
      <c r="B27" s="1" t="s">
        <v>83</v>
      </c>
      <c r="C27" s="2">
        <v>2005</v>
      </c>
      <c r="D27" s="2" t="s">
        <v>136</v>
      </c>
      <c r="E27" s="66" t="s">
        <v>300</v>
      </c>
      <c r="F27" s="2">
        <f t="shared" si="1"/>
        <v>166</v>
      </c>
      <c r="G27" s="66" t="s">
        <v>437</v>
      </c>
      <c r="H27" s="66">
        <f t="shared" si="2"/>
        <v>167</v>
      </c>
      <c r="I27" s="66" t="s">
        <v>398</v>
      </c>
      <c r="J27" s="66">
        <f t="shared" si="3"/>
        <v>148</v>
      </c>
      <c r="K27" s="66"/>
      <c r="L27" s="66"/>
      <c r="M27" s="66" t="s">
        <v>468</v>
      </c>
      <c r="N27" s="66" t="s">
        <v>471</v>
      </c>
      <c r="O27" s="66">
        <f t="shared" si="4"/>
        <v>304</v>
      </c>
      <c r="P27" s="66"/>
      <c r="Q27" s="66"/>
      <c r="R27" s="66"/>
      <c r="S27" s="66"/>
      <c r="T27" s="66"/>
      <c r="U27" s="93" t="s">
        <v>559</v>
      </c>
      <c r="V27" s="58"/>
      <c r="W27" s="58"/>
      <c r="Z27" s="89"/>
      <c r="AA27" s="55"/>
    </row>
    <row r="28" spans="1:27" ht="12.75" customHeight="1">
      <c r="A28" s="70">
        <f t="shared" si="0"/>
        <v>747</v>
      </c>
      <c r="B28" s="78" t="s">
        <v>73</v>
      </c>
      <c r="C28" s="79">
        <v>38561</v>
      </c>
      <c r="D28" s="78" t="s">
        <v>63</v>
      </c>
      <c r="E28" s="66" t="s">
        <v>294</v>
      </c>
      <c r="F28" s="2">
        <f t="shared" si="1"/>
        <v>156</v>
      </c>
      <c r="G28" s="66" t="s">
        <v>436</v>
      </c>
      <c r="H28" s="66">
        <f t="shared" si="2"/>
        <v>122</v>
      </c>
      <c r="I28" s="66" t="s">
        <v>377</v>
      </c>
      <c r="J28" s="66">
        <f t="shared" si="3"/>
        <v>160</v>
      </c>
      <c r="K28" s="66"/>
      <c r="L28" s="66"/>
      <c r="M28" s="66" t="s">
        <v>468</v>
      </c>
      <c r="N28" s="66" t="s">
        <v>477</v>
      </c>
      <c r="O28" s="66">
        <f t="shared" si="4"/>
        <v>309</v>
      </c>
      <c r="P28" s="66"/>
      <c r="Q28" s="66"/>
      <c r="R28" s="66"/>
      <c r="S28" s="66"/>
      <c r="T28" s="66"/>
      <c r="U28" s="93" t="s">
        <v>560</v>
      </c>
      <c r="V28" s="58"/>
      <c r="W28" s="58"/>
      <c r="Z28" s="64"/>
      <c r="AA28" s="55"/>
    </row>
    <row r="29" spans="1:27" ht="12.75">
      <c r="A29" s="70">
        <f t="shared" si="0"/>
        <v>735</v>
      </c>
      <c r="B29" s="80" t="s">
        <v>71</v>
      </c>
      <c r="C29" s="79">
        <v>38184</v>
      </c>
      <c r="D29" s="78" t="s">
        <v>63</v>
      </c>
      <c r="E29" s="66" t="s">
        <v>290</v>
      </c>
      <c r="F29" s="2">
        <f t="shared" si="1"/>
        <v>203</v>
      </c>
      <c r="G29" s="66" t="s">
        <v>451</v>
      </c>
      <c r="H29" s="66">
        <f t="shared" si="2"/>
        <v>136</v>
      </c>
      <c r="I29" s="66" t="s">
        <v>341</v>
      </c>
      <c r="J29" s="66">
        <f t="shared" si="3"/>
        <v>132</v>
      </c>
      <c r="K29" s="66"/>
      <c r="L29" s="66"/>
      <c r="M29" s="66" t="s">
        <v>468</v>
      </c>
      <c r="N29" s="66" t="s">
        <v>540</v>
      </c>
      <c r="O29" s="66">
        <f t="shared" si="4"/>
        <v>264</v>
      </c>
      <c r="P29" s="66"/>
      <c r="Q29" s="66"/>
      <c r="R29" s="66"/>
      <c r="S29" s="66"/>
      <c r="T29" s="66"/>
      <c r="U29" s="84" t="s">
        <v>561</v>
      </c>
      <c r="V29" s="58"/>
      <c r="W29" s="58"/>
      <c r="Z29" s="89"/>
      <c r="AA29" s="55"/>
    </row>
    <row r="30" spans="1:27" ht="12.75" customHeight="1">
      <c r="A30" s="70">
        <f t="shared" si="0"/>
        <v>727</v>
      </c>
      <c r="B30" s="45" t="s">
        <v>133</v>
      </c>
      <c r="C30" s="66" t="s">
        <v>45</v>
      </c>
      <c r="D30" s="2" t="s">
        <v>130</v>
      </c>
      <c r="E30" s="66" t="s">
        <v>323</v>
      </c>
      <c r="F30" s="2">
        <f t="shared" si="1"/>
        <v>140</v>
      </c>
      <c r="G30" s="66" t="s">
        <v>455</v>
      </c>
      <c r="H30" s="66">
        <f t="shared" si="2"/>
        <v>165</v>
      </c>
      <c r="I30" s="66" t="s">
        <v>345</v>
      </c>
      <c r="J30" s="66">
        <f t="shared" si="3"/>
        <v>122</v>
      </c>
      <c r="K30" s="66"/>
      <c r="L30" s="66"/>
      <c r="M30" s="66" t="s">
        <v>468</v>
      </c>
      <c r="N30" s="66" t="s">
        <v>490</v>
      </c>
      <c r="O30" s="66">
        <f t="shared" si="4"/>
        <v>300</v>
      </c>
      <c r="P30" s="66"/>
      <c r="Q30" s="66"/>
      <c r="R30" s="66"/>
      <c r="S30" s="66"/>
      <c r="T30" s="66"/>
      <c r="U30" s="93" t="s">
        <v>562</v>
      </c>
      <c r="V30" s="58"/>
      <c r="W30" s="58"/>
      <c r="Z30" s="89"/>
      <c r="AA30" s="55"/>
    </row>
    <row r="31" spans="1:27" ht="12.75" customHeight="1">
      <c r="A31" s="70">
        <f t="shared" si="0"/>
        <v>725</v>
      </c>
      <c r="B31" s="1" t="s">
        <v>104</v>
      </c>
      <c r="C31" s="76">
        <v>38102</v>
      </c>
      <c r="D31" s="72" t="s">
        <v>103</v>
      </c>
      <c r="E31" s="66" t="s">
        <v>263</v>
      </c>
      <c r="F31" s="2">
        <f t="shared" si="1"/>
        <v>66</v>
      </c>
      <c r="G31" s="66" t="s">
        <v>406</v>
      </c>
      <c r="H31" s="66">
        <f t="shared" si="2"/>
        <v>123</v>
      </c>
      <c r="I31" s="66" t="s">
        <v>362</v>
      </c>
      <c r="J31" s="66">
        <f t="shared" si="3"/>
        <v>221</v>
      </c>
      <c r="K31" s="66"/>
      <c r="L31" s="66">
        <f>IF(K31&lt;&gt;0,INT(5.33*(K31-10)^1.1),0)</f>
        <v>0</v>
      </c>
      <c r="M31" s="66" t="s">
        <v>468</v>
      </c>
      <c r="N31" s="66" t="s">
        <v>516</v>
      </c>
      <c r="O31" s="66">
        <f t="shared" si="4"/>
        <v>315</v>
      </c>
      <c r="P31" s="66"/>
      <c r="Q31" s="66"/>
      <c r="R31" s="66"/>
      <c r="S31" s="66"/>
      <c r="T31" s="66"/>
      <c r="U31" s="93" t="s">
        <v>563</v>
      </c>
      <c r="V31" s="58"/>
      <c r="W31" s="58"/>
      <c r="Z31" s="89"/>
      <c r="AA31" s="55"/>
    </row>
    <row r="32" spans="1:27" ht="12.75" customHeight="1">
      <c r="A32" s="70">
        <f t="shared" si="0"/>
        <v>724</v>
      </c>
      <c r="B32" s="1" t="s">
        <v>82</v>
      </c>
      <c r="C32" s="2">
        <v>2004</v>
      </c>
      <c r="D32" s="2" t="s">
        <v>136</v>
      </c>
      <c r="E32" s="66" t="s">
        <v>298</v>
      </c>
      <c r="F32" s="2">
        <f t="shared" si="1"/>
        <v>59</v>
      </c>
      <c r="G32" s="66" t="s">
        <v>417</v>
      </c>
      <c r="H32" s="66">
        <f t="shared" si="2"/>
        <v>78</v>
      </c>
      <c r="I32" s="66" t="s">
        <v>350</v>
      </c>
      <c r="J32" s="66">
        <f t="shared" si="3"/>
        <v>108</v>
      </c>
      <c r="K32" s="66"/>
      <c r="L32" s="66"/>
      <c r="M32" s="66" t="s">
        <v>468</v>
      </c>
      <c r="N32" s="66" t="s">
        <v>495</v>
      </c>
      <c r="O32" s="66">
        <f t="shared" si="4"/>
        <v>479</v>
      </c>
      <c r="P32" s="66"/>
      <c r="Q32" s="66"/>
      <c r="R32" s="66"/>
      <c r="S32" s="66"/>
      <c r="T32" s="66"/>
      <c r="U32" s="93" t="s">
        <v>564</v>
      </c>
      <c r="V32" s="58"/>
      <c r="W32" s="58"/>
      <c r="Z32" s="89"/>
      <c r="AA32" s="55"/>
    </row>
    <row r="33" spans="1:27" ht="12.75" customHeight="1">
      <c r="A33" s="70">
        <f t="shared" si="0"/>
        <v>712</v>
      </c>
      <c r="B33" s="45" t="s">
        <v>123</v>
      </c>
      <c r="C33" s="76">
        <v>38431</v>
      </c>
      <c r="D33" s="2" t="s">
        <v>166</v>
      </c>
      <c r="E33" s="66" t="s">
        <v>317</v>
      </c>
      <c r="F33" s="2">
        <f t="shared" si="1"/>
        <v>97</v>
      </c>
      <c r="G33" s="66" t="s">
        <v>425</v>
      </c>
      <c r="H33" s="66">
        <f t="shared" si="2"/>
        <v>107</v>
      </c>
      <c r="I33" s="66" t="s">
        <v>352</v>
      </c>
      <c r="J33" s="66">
        <f t="shared" si="3"/>
        <v>157</v>
      </c>
      <c r="K33" s="66"/>
      <c r="L33" s="66"/>
      <c r="M33" s="66" t="s">
        <v>468</v>
      </c>
      <c r="N33" s="66" t="s">
        <v>497</v>
      </c>
      <c r="O33" s="66">
        <f t="shared" si="4"/>
        <v>351</v>
      </c>
      <c r="P33" s="66"/>
      <c r="Q33" s="66"/>
      <c r="R33" s="66"/>
      <c r="S33" s="66"/>
      <c r="T33" s="66"/>
      <c r="U33" s="93" t="s">
        <v>565</v>
      </c>
      <c r="V33" s="58"/>
      <c r="W33" s="58"/>
      <c r="Z33" s="89"/>
      <c r="AA33" s="55"/>
    </row>
    <row r="34" spans="1:27" ht="12.75" customHeight="1">
      <c r="A34" s="70">
        <f t="shared" si="0"/>
        <v>677</v>
      </c>
      <c r="B34" s="74" t="s">
        <v>144</v>
      </c>
      <c r="C34" s="77" t="s">
        <v>145</v>
      </c>
      <c r="D34" s="77" t="s">
        <v>47</v>
      </c>
      <c r="E34" s="66" t="s">
        <v>270</v>
      </c>
      <c r="F34" s="2">
        <f t="shared" si="1"/>
        <v>113</v>
      </c>
      <c r="G34" s="66" t="s">
        <v>445</v>
      </c>
      <c r="H34" s="66">
        <f t="shared" si="2"/>
        <v>132</v>
      </c>
      <c r="I34" s="66" t="s">
        <v>332</v>
      </c>
      <c r="J34" s="66">
        <f t="shared" si="3"/>
        <v>112</v>
      </c>
      <c r="K34" s="66"/>
      <c r="L34" s="66"/>
      <c r="M34" s="66" t="s">
        <v>468</v>
      </c>
      <c r="N34" s="66" t="s">
        <v>524</v>
      </c>
      <c r="O34" s="66">
        <f t="shared" si="4"/>
        <v>320</v>
      </c>
      <c r="P34" s="66"/>
      <c r="Q34" s="66"/>
      <c r="R34" s="66"/>
      <c r="S34" s="66"/>
      <c r="T34" s="66"/>
      <c r="U34" s="93" t="s">
        <v>566</v>
      </c>
      <c r="V34" s="58"/>
      <c r="W34" s="58"/>
      <c r="Z34" s="89"/>
      <c r="AA34" s="55"/>
    </row>
    <row r="35" spans="1:27" ht="12.75" customHeight="1">
      <c r="A35" s="70">
        <f t="shared" si="0"/>
        <v>645</v>
      </c>
      <c r="B35" s="45" t="s">
        <v>126</v>
      </c>
      <c r="C35" s="76">
        <v>38404</v>
      </c>
      <c r="D35" s="2" t="s">
        <v>166</v>
      </c>
      <c r="E35" s="66" t="s">
        <v>320</v>
      </c>
      <c r="F35" s="2">
        <f t="shared" si="1"/>
        <v>105</v>
      </c>
      <c r="G35" s="66" t="s">
        <v>415</v>
      </c>
      <c r="H35" s="66">
        <f t="shared" si="2"/>
        <v>116</v>
      </c>
      <c r="I35" s="66" t="s">
        <v>400</v>
      </c>
      <c r="J35" s="66">
        <f t="shared" si="3"/>
        <v>172</v>
      </c>
      <c r="K35" s="66"/>
      <c r="L35" s="66"/>
      <c r="M35" s="66" t="s">
        <v>468</v>
      </c>
      <c r="N35" s="66" t="s">
        <v>474</v>
      </c>
      <c r="O35" s="66">
        <f t="shared" si="4"/>
        <v>252</v>
      </c>
      <c r="P35" s="66"/>
      <c r="Q35" s="66"/>
      <c r="R35" s="66"/>
      <c r="S35" s="66"/>
      <c r="T35" s="66"/>
      <c r="U35" s="93" t="s">
        <v>567</v>
      </c>
      <c r="V35" s="58"/>
      <c r="W35" s="58"/>
      <c r="Z35" s="89"/>
      <c r="AA35" s="55"/>
    </row>
    <row r="36" spans="1:27" ht="12.75" customHeight="1">
      <c r="A36" s="70">
        <f t="shared" si="0"/>
        <v>637</v>
      </c>
      <c r="B36" s="45" t="s">
        <v>121</v>
      </c>
      <c r="C36" s="76">
        <v>38617</v>
      </c>
      <c r="D36" s="2" t="s">
        <v>166</v>
      </c>
      <c r="E36" s="66" t="s">
        <v>318</v>
      </c>
      <c r="F36" s="2">
        <f t="shared" si="1"/>
        <v>99</v>
      </c>
      <c r="G36" s="66" t="s">
        <v>435</v>
      </c>
      <c r="H36" s="66">
        <f t="shared" si="2"/>
        <v>100</v>
      </c>
      <c r="I36" s="66" t="s">
        <v>336</v>
      </c>
      <c r="J36" s="66">
        <f t="shared" si="3"/>
        <v>115</v>
      </c>
      <c r="K36" s="66"/>
      <c r="L36" s="66"/>
      <c r="M36" s="66" t="s">
        <v>468</v>
      </c>
      <c r="N36" s="66" t="s">
        <v>528</v>
      </c>
      <c r="O36" s="66">
        <f t="shared" si="4"/>
        <v>323</v>
      </c>
      <c r="P36" s="66"/>
      <c r="Q36" s="66"/>
      <c r="R36" s="66"/>
      <c r="S36" s="66"/>
      <c r="T36" s="66"/>
      <c r="U36" s="93" t="s">
        <v>568</v>
      </c>
      <c r="V36" s="58"/>
      <c r="W36" s="58"/>
      <c r="Z36" s="89"/>
      <c r="AA36" s="55"/>
    </row>
    <row r="37" spans="1:27" ht="12.75" customHeight="1">
      <c r="A37" s="70">
        <f t="shared" si="0"/>
        <v>627</v>
      </c>
      <c r="B37" s="45" t="s">
        <v>110</v>
      </c>
      <c r="C37" s="76">
        <v>38845</v>
      </c>
      <c r="D37" s="72" t="s">
        <v>103</v>
      </c>
      <c r="E37" s="66" t="s">
        <v>278</v>
      </c>
      <c r="F37" s="2">
        <f t="shared" si="1"/>
        <v>60</v>
      </c>
      <c r="G37" s="66" t="s">
        <v>463</v>
      </c>
      <c r="H37" s="66">
        <f t="shared" si="2"/>
        <v>70</v>
      </c>
      <c r="I37" s="66" t="s">
        <v>402</v>
      </c>
      <c r="J37" s="66">
        <f t="shared" si="3"/>
        <v>140</v>
      </c>
      <c r="K37" s="66"/>
      <c r="L37" s="66"/>
      <c r="M37" s="66" t="s">
        <v>468</v>
      </c>
      <c r="N37" s="66" t="s">
        <v>475</v>
      </c>
      <c r="O37" s="66">
        <f t="shared" si="4"/>
        <v>357</v>
      </c>
      <c r="P37" s="66"/>
      <c r="Q37" s="66"/>
      <c r="R37" s="66"/>
      <c r="S37" s="66"/>
      <c r="T37" s="66"/>
      <c r="U37" s="93" t="s">
        <v>569</v>
      </c>
      <c r="V37" s="58"/>
      <c r="W37" s="58"/>
      <c r="Z37" s="64"/>
      <c r="AA37" s="55"/>
    </row>
    <row r="38" spans="1:26" ht="12.75" customHeight="1">
      <c r="A38" s="70">
        <f t="shared" si="0"/>
        <v>625</v>
      </c>
      <c r="B38" s="45" t="s">
        <v>132</v>
      </c>
      <c r="C38" s="66" t="s">
        <v>45</v>
      </c>
      <c r="D38" s="2" t="s">
        <v>130</v>
      </c>
      <c r="E38" s="66" t="s">
        <v>317</v>
      </c>
      <c r="F38" s="2">
        <f t="shared" si="1"/>
        <v>97</v>
      </c>
      <c r="G38" s="66" t="s">
        <v>420</v>
      </c>
      <c r="H38" s="66">
        <f t="shared" si="2"/>
        <v>119</v>
      </c>
      <c r="I38" s="66" t="s">
        <v>376</v>
      </c>
      <c r="J38" s="66">
        <f t="shared" si="3"/>
        <v>104</v>
      </c>
      <c r="K38" s="66"/>
      <c r="L38" s="66"/>
      <c r="M38" s="66" t="s">
        <v>468</v>
      </c>
      <c r="N38" s="66" t="s">
        <v>536</v>
      </c>
      <c r="O38" s="66">
        <f t="shared" si="4"/>
        <v>305</v>
      </c>
      <c r="P38" s="66"/>
      <c r="Q38" s="66"/>
      <c r="R38" s="66"/>
      <c r="S38" s="66"/>
      <c r="T38" s="66"/>
      <c r="U38" s="93" t="s">
        <v>570</v>
      </c>
      <c r="V38" s="58"/>
      <c r="W38" s="58"/>
      <c r="Z38" s="58"/>
    </row>
    <row r="39" spans="1:26" ht="12.75" customHeight="1">
      <c r="A39" s="70">
        <f t="shared" si="0"/>
        <v>598</v>
      </c>
      <c r="B39" s="71" t="s">
        <v>61</v>
      </c>
      <c r="C39" s="77" t="s">
        <v>148</v>
      </c>
      <c r="D39" s="77" t="s">
        <v>47</v>
      </c>
      <c r="E39" s="66" t="s">
        <v>271</v>
      </c>
      <c r="F39" s="2">
        <f t="shared" si="1"/>
        <v>112</v>
      </c>
      <c r="G39" s="66" t="s">
        <v>415</v>
      </c>
      <c r="H39" s="66">
        <f t="shared" si="2"/>
        <v>116</v>
      </c>
      <c r="I39" s="66" t="s">
        <v>371</v>
      </c>
      <c r="J39" s="66">
        <f t="shared" si="3"/>
        <v>75</v>
      </c>
      <c r="K39" s="66"/>
      <c r="L39" s="66"/>
      <c r="M39" s="66" t="s">
        <v>468</v>
      </c>
      <c r="N39" s="66" t="s">
        <v>531</v>
      </c>
      <c r="O39" s="66">
        <f t="shared" si="4"/>
        <v>295</v>
      </c>
      <c r="P39" s="66"/>
      <c r="Q39" s="66"/>
      <c r="R39" s="66"/>
      <c r="S39" s="66"/>
      <c r="T39" s="66"/>
      <c r="U39" s="93" t="s">
        <v>571</v>
      </c>
      <c r="V39" s="58"/>
      <c r="W39" s="58"/>
      <c r="Z39" s="58"/>
    </row>
    <row r="40" spans="1:26" ht="12.75">
      <c r="A40" s="70">
        <f aca="true" t="shared" si="5" ref="A40:A82">SUM(F40+H40+J40+L40+O40)</f>
        <v>585</v>
      </c>
      <c r="B40" s="45" t="s">
        <v>122</v>
      </c>
      <c r="C40" s="76">
        <v>38842</v>
      </c>
      <c r="D40" s="2" t="s">
        <v>166</v>
      </c>
      <c r="E40" s="66" t="s">
        <v>272</v>
      </c>
      <c r="F40" s="2">
        <f aca="true" t="shared" si="6" ref="F40:F67">IF(E40&lt;&gt;0,INT(58.015*(11.5-E40)^1.81),0)</f>
        <v>48</v>
      </c>
      <c r="G40" s="66" t="s">
        <v>454</v>
      </c>
      <c r="H40" s="66">
        <f aca="true" t="shared" si="7" ref="H40:H80">IF(G40&lt;&gt;0,INT(0.14354*((G40*100)-220)^1.4),0)</f>
        <v>89</v>
      </c>
      <c r="I40" s="66" t="s">
        <v>344</v>
      </c>
      <c r="J40" s="66">
        <f aca="true" t="shared" si="8" ref="J40:J84">IF(I40&lt;&gt;0,INT(5.33*(I40-10)^1.1),0)</f>
        <v>106</v>
      </c>
      <c r="K40" s="66"/>
      <c r="L40" s="66"/>
      <c r="M40" s="66" t="s">
        <v>468</v>
      </c>
      <c r="N40" s="66" t="s">
        <v>489</v>
      </c>
      <c r="O40" s="66">
        <f aca="true" t="shared" si="9" ref="O40:O65">IF(M40+N40&lt;&gt;0,INT(0.19889*(185-((M40*60)+N40))^1.88),0)</f>
        <v>342</v>
      </c>
      <c r="P40" s="81"/>
      <c r="Q40" s="81"/>
      <c r="R40" s="81"/>
      <c r="S40" s="81"/>
      <c r="T40" s="66"/>
      <c r="U40" s="84" t="s">
        <v>572</v>
      </c>
      <c r="V40" s="58"/>
      <c r="W40" s="58"/>
      <c r="Z40" s="58"/>
    </row>
    <row r="41" spans="1:26" ht="12.75" customHeight="1">
      <c r="A41" s="70">
        <f t="shared" si="5"/>
        <v>573</v>
      </c>
      <c r="B41" s="78" t="s">
        <v>68</v>
      </c>
      <c r="C41" s="79">
        <v>38055</v>
      </c>
      <c r="D41" s="78" t="s">
        <v>63</v>
      </c>
      <c r="E41" s="66" t="s">
        <v>288</v>
      </c>
      <c r="F41" s="2">
        <f t="shared" si="6"/>
        <v>212</v>
      </c>
      <c r="G41" s="66" t="s">
        <v>447</v>
      </c>
      <c r="H41" s="66">
        <f t="shared" si="7"/>
        <v>115</v>
      </c>
      <c r="I41" s="66" t="s">
        <v>334</v>
      </c>
      <c r="J41" s="66">
        <f t="shared" si="8"/>
        <v>126</v>
      </c>
      <c r="K41" s="66"/>
      <c r="L41" s="66"/>
      <c r="M41" s="66" t="s">
        <v>468</v>
      </c>
      <c r="N41" s="66" t="s">
        <v>526</v>
      </c>
      <c r="O41" s="66">
        <f t="shared" si="9"/>
        <v>120</v>
      </c>
      <c r="P41" s="66"/>
      <c r="Q41" s="66"/>
      <c r="R41" s="66"/>
      <c r="S41" s="66"/>
      <c r="T41" s="66"/>
      <c r="U41" s="93" t="s">
        <v>573</v>
      </c>
      <c r="V41" s="58"/>
      <c r="W41" s="58"/>
      <c r="X41" s="58"/>
      <c r="Y41" s="58"/>
      <c r="Z41" s="58"/>
    </row>
    <row r="42" spans="1:26" ht="12.75" customHeight="1">
      <c r="A42" s="70">
        <f t="shared" si="5"/>
        <v>572</v>
      </c>
      <c r="B42" s="45" t="s">
        <v>134</v>
      </c>
      <c r="C42" s="66" t="s">
        <v>135</v>
      </c>
      <c r="D42" s="2" t="s">
        <v>130</v>
      </c>
      <c r="E42" s="66" t="s">
        <v>321</v>
      </c>
      <c r="F42" s="2">
        <f t="shared" si="6"/>
        <v>188</v>
      </c>
      <c r="G42" s="66" t="s">
        <v>442</v>
      </c>
      <c r="H42" s="66">
        <f t="shared" si="7"/>
        <v>96</v>
      </c>
      <c r="I42" s="66" t="s">
        <v>384</v>
      </c>
      <c r="J42" s="66">
        <f t="shared" si="8"/>
        <v>45</v>
      </c>
      <c r="K42" s="66"/>
      <c r="L42" s="66"/>
      <c r="M42" s="66" t="s">
        <v>468</v>
      </c>
      <c r="N42" s="66" t="s">
        <v>486</v>
      </c>
      <c r="O42" s="66">
        <f t="shared" si="9"/>
        <v>243</v>
      </c>
      <c r="P42" s="66"/>
      <c r="Q42" s="66"/>
      <c r="R42" s="66"/>
      <c r="S42" s="66"/>
      <c r="T42" s="66"/>
      <c r="U42" s="93" t="s">
        <v>574</v>
      </c>
      <c r="V42" s="58"/>
      <c r="W42" s="58"/>
      <c r="X42" s="58"/>
      <c r="Y42" s="58"/>
      <c r="Z42" s="58"/>
    </row>
    <row r="43" spans="1:26" ht="12.75" customHeight="1">
      <c r="A43" s="70">
        <f t="shared" si="5"/>
        <v>561</v>
      </c>
      <c r="B43" s="45" t="s">
        <v>162</v>
      </c>
      <c r="C43" s="66" t="s">
        <v>49</v>
      </c>
      <c r="D43" s="2" t="s">
        <v>163</v>
      </c>
      <c r="E43" s="66" t="s">
        <v>326</v>
      </c>
      <c r="F43" s="2">
        <f t="shared" si="6"/>
        <v>74</v>
      </c>
      <c r="G43" s="66" t="s">
        <v>443</v>
      </c>
      <c r="H43" s="66">
        <f t="shared" si="7"/>
        <v>46</v>
      </c>
      <c r="I43" s="66" t="s">
        <v>385</v>
      </c>
      <c r="J43" s="66">
        <f t="shared" si="8"/>
        <v>85</v>
      </c>
      <c r="K43" s="66"/>
      <c r="L43" s="66"/>
      <c r="M43" s="66" t="s">
        <v>468</v>
      </c>
      <c r="N43" s="66" t="s">
        <v>487</v>
      </c>
      <c r="O43" s="66">
        <f t="shared" si="9"/>
        <v>356</v>
      </c>
      <c r="P43" s="66"/>
      <c r="Q43" s="66"/>
      <c r="R43" s="66"/>
      <c r="S43" s="66"/>
      <c r="T43" s="66"/>
      <c r="U43" s="93" t="s">
        <v>575</v>
      </c>
      <c r="V43" s="58"/>
      <c r="W43" s="58"/>
      <c r="X43" s="58"/>
      <c r="Y43" s="58"/>
      <c r="Z43" s="58"/>
    </row>
    <row r="44" spans="1:26" ht="12.75" customHeight="1">
      <c r="A44" s="70">
        <f t="shared" si="5"/>
        <v>555</v>
      </c>
      <c r="B44" s="80" t="s">
        <v>262</v>
      </c>
      <c r="C44" s="79">
        <v>38227</v>
      </c>
      <c r="D44" s="78" t="s">
        <v>63</v>
      </c>
      <c r="E44" s="66" t="s">
        <v>292</v>
      </c>
      <c r="F44" s="2">
        <f t="shared" si="6"/>
        <v>20</v>
      </c>
      <c r="G44" s="66" t="s">
        <v>423</v>
      </c>
      <c r="H44" s="66">
        <f t="shared" si="7"/>
        <v>88</v>
      </c>
      <c r="I44" s="66" t="s">
        <v>390</v>
      </c>
      <c r="J44" s="66">
        <f t="shared" si="8"/>
        <v>180</v>
      </c>
      <c r="K44" s="66"/>
      <c r="L44" s="66"/>
      <c r="M44" s="66" t="s">
        <v>468</v>
      </c>
      <c r="N44" s="66" t="s">
        <v>502</v>
      </c>
      <c r="O44" s="66">
        <f t="shared" si="9"/>
        <v>267</v>
      </c>
      <c r="P44" s="66"/>
      <c r="Q44" s="66"/>
      <c r="R44" s="66"/>
      <c r="S44" s="66"/>
      <c r="T44" s="66"/>
      <c r="U44" s="93" t="s">
        <v>576</v>
      </c>
      <c r="V44" s="58"/>
      <c r="W44" s="58"/>
      <c r="X44" s="58"/>
      <c r="Y44" s="58"/>
      <c r="Z44" s="58"/>
    </row>
    <row r="45" spans="1:26" ht="12.75" customHeight="1">
      <c r="A45" s="70">
        <f t="shared" si="5"/>
        <v>551</v>
      </c>
      <c r="B45" s="45" t="s">
        <v>128</v>
      </c>
      <c r="C45" s="76">
        <v>38803</v>
      </c>
      <c r="D45" s="2" t="s">
        <v>166</v>
      </c>
      <c r="E45" s="66" t="s">
        <v>306</v>
      </c>
      <c r="F45" s="2">
        <f t="shared" si="6"/>
        <v>47</v>
      </c>
      <c r="G45" s="66" t="s">
        <v>441</v>
      </c>
      <c r="H45" s="66">
        <f t="shared" si="7"/>
        <v>99</v>
      </c>
      <c r="I45" s="66" t="s">
        <v>382</v>
      </c>
      <c r="J45" s="66">
        <f t="shared" si="8"/>
        <v>147</v>
      </c>
      <c r="K45" s="66"/>
      <c r="L45" s="66"/>
      <c r="M45" s="66" t="s">
        <v>468</v>
      </c>
      <c r="N45" s="66" t="s">
        <v>484</v>
      </c>
      <c r="O45" s="66">
        <f t="shared" si="9"/>
        <v>258</v>
      </c>
      <c r="P45" s="66"/>
      <c r="Q45" s="66"/>
      <c r="R45" s="66"/>
      <c r="S45" s="66"/>
      <c r="T45" s="66"/>
      <c r="U45" s="93" t="s">
        <v>577</v>
      </c>
      <c r="V45" s="58"/>
      <c r="W45" s="58"/>
      <c r="X45" s="58"/>
      <c r="Y45" s="58"/>
      <c r="Z45" s="58"/>
    </row>
    <row r="46" spans="1:26" ht="12.75" customHeight="1">
      <c r="A46" s="70">
        <f t="shared" si="5"/>
        <v>546</v>
      </c>
      <c r="B46" s="75" t="s">
        <v>149</v>
      </c>
      <c r="C46" s="77" t="s">
        <v>150</v>
      </c>
      <c r="D46" s="77" t="s">
        <v>47</v>
      </c>
      <c r="E46" s="66" t="s">
        <v>272</v>
      </c>
      <c r="F46" s="2">
        <f t="shared" si="6"/>
        <v>48</v>
      </c>
      <c r="G46" s="66" t="s">
        <v>422</v>
      </c>
      <c r="H46" s="66">
        <f t="shared" si="7"/>
        <v>98</v>
      </c>
      <c r="I46" s="66" t="s">
        <v>378</v>
      </c>
      <c r="J46" s="66">
        <f t="shared" si="8"/>
        <v>89</v>
      </c>
      <c r="K46" s="66"/>
      <c r="L46" s="66"/>
      <c r="M46" s="66" t="s">
        <v>468</v>
      </c>
      <c r="N46" s="66" t="s">
        <v>492</v>
      </c>
      <c r="O46" s="66">
        <f t="shared" si="9"/>
        <v>311</v>
      </c>
      <c r="P46" s="66"/>
      <c r="Q46" s="66"/>
      <c r="R46" s="66"/>
      <c r="S46" s="66"/>
      <c r="T46" s="66"/>
      <c r="U46" s="93" t="s">
        <v>578</v>
      </c>
      <c r="V46" s="58"/>
      <c r="W46" s="58"/>
      <c r="X46" s="58"/>
      <c r="Y46" s="58"/>
      <c r="Z46" s="58"/>
    </row>
    <row r="47" spans="1:26" ht="12.75" customHeight="1">
      <c r="A47" s="70">
        <f t="shared" si="5"/>
        <v>546</v>
      </c>
      <c r="B47" s="1" t="s">
        <v>140</v>
      </c>
      <c r="C47" s="2">
        <v>2006</v>
      </c>
      <c r="D47" s="2" t="s">
        <v>139</v>
      </c>
      <c r="E47" s="66" t="s">
        <v>289</v>
      </c>
      <c r="F47" s="2">
        <f t="shared" si="6"/>
        <v>67</v>
      </c>
      <c r="G47" s="66" t="s">
        <v>433</v>
      </c>
      <c r="H47" s="66">
        <f t="shared" si="7"/>
        <v>84</v>
      </c>
      <c r="I47" s="66" t="s">
        <v>335</v>
      </c>
      <c r="J47" s="66">
        <f t="shared" si="8"/>
        <v>91</v>
      </c>
      <c r="K47" s="66"/>
      <c r="L47" s="66"/>
      <c r="M47" s="66" t="s">
        <v>468</v>
      </c>
      <c r="N47" s="66" t="s">
        <v>527</v>
      </c>
      <c r="O47" s="66">
        <f t="shared" si="9"/>
        <v>304</v>
      </c>
      <c r="P47" s="66"/>
      <c r="Q47" s="66"/>
      <c r="R47" s="66"/>
      <c r="S47" s="66"/>
      <c r="T47" s="66"/>
      <c r="U47" s="93" t="s">
        <v>579</v>
      </c>
      <c r="V47" s="58"/>
      <c r="W47" s="58"/>
      <c r="X47" s="58"/>
      <c r="Y47" s="58"/>
      <c r="Z47" s="58"/>
    </row>
    <row r="48" spans="1:26" ht="12.75" customHeight="1">
      <c r="A48" s="70">
        <f t="shared" si="5"/>
        <v>546</v>
      </c>
      <c r="B48" s="45" t="s">
        <v>129</v>
      </c>
      <c r="C48" s="66">
        <v>2004</v>
      </c>
      <c r="D48" s="2" t="s">
        <v>130</v>
      </c>
      <c r="E48" s="66" t="s">
        <v>322</v>
      </c>
      <c r="F48" s="2">
        <f t="shared" si="6"/>
        <v>65</v>
      </c>
      <c r="G48" s="66" t="s">
        <v>413</v>
      </c>
      <c r="H48" s="66">
        <f t="shared" si="7"/>
        <v>90</v>
      </c>
      <c r="I48" s="66" t="s">
        <v>369</v>
      </c>
      <c r="J48" s="66">
        <f t="shared" si="8"/>
        <v>194</v>
      </c>
      <c r="K48" s="66"/>
      <c r="L48" s="66"/>
      <c r="M48" s="66" t="s">
        <v>468</v>
      </c>
      <c r="N48" s="66" t="s">
        <v>522</v>
      </c>
      <c r="O48" s="66">
        <f t="shared" si="9"/>
        <v>197</v>
      </c>
      <c r="P48" s="66"/>
      <c r="Q48" s="66"/>
      <c r="R48" s="66"/>
      <c r="S48" s="66"/>
      <c r="T48" s="66"/>
      <c r="U48" s="93" t="s">
        <v>580</v>
      </c>
      <c r="V48" s="58"/>
      <c r="W48" s="58"/>
      <c r="X48" s="58"/>
      <c r="Y48" s="58"/>
      <c r="Z48" s="58"/>
    </row>
    <row r="49" spans="1:26" ht="12.75" customHeight="1">
      <c r="A49" s="70">
        <f t="shared" si="5"/>
        <v>531</v>
      </c>
      <c r="B49" s="80" t="s">
        <v>72</v>
      </c>
      <c r="C49" s="79">
        <v>38530</v>
      </c>
      <c r="D49" s="78" t="s">
        <v>63</v>
      </c>
      <c r="E49" s="66" t="s">
        <v>293</v>
      </c>
      <c r="F49" s="2">
        <f t="shared" si="6"/>
        <v>98</v>
      </c>
      <c r="G49" s="66" t="s">
        <v>436</v>
      </c>
      <c r="H49" s="66">
        <f t="shared" si="7"/>
        <v>122</v>
      </c>
      <c r="I49" s="66" t="s">
        <v>397</v>
      </c>
      <c r="J49" s="66">
        <f t="shared" si="8"/>
        <v>111</v>
      </c>
      <c r="K49" s="66"/>
      <c r="L49" s="66"/>
      <c r="M49" s="66" t="s">
        <v>468</v>
      </c>
      <c r="N49" s="66" t="s">
        <v>470</v>
      </c>
      <c r="O49" s="66">
        <f t="shared" si="9"/>
        <v>200</v>
      </c>
      <c r="P49" s="66"/>
      <c r="Q49" s="66"/>
      <c r="R49" s="66"/>
      <c r="S49" s="66"/>
      <c r="T49" s="66"/>
      <c r="U49" s="93" t="s">
        <v>581</v>
      </c>
      <c r="V49" s="58"/>
      <c r="W49" s="58"/>
      <c r="X49" s="58"/>
      <c r="Y49" s="58"/>
      <c r="Z49" s="58"/>
    </row>
    <row r="50" spans="1:26" ht="12.75" customHeight="1">
      <c r="A50" s="70">
        <f t="shared" si="5"/>
        <v>520</v>
      </c>
      <c r="B50" s="45" t="s">
        <v>124</v>
      </c>
      <c r="C50" s="76">
        <v>38359</v>
      </c>
      <c r="D50" s="2" t="s">
        <v>166</v>
      </c>
      <c r="E50" s="66" t="s">
        <v>292</v>
      </c>
      <c r="F50" s="2">
        <f t="shared" si="6"/>
        <v>20</v>
      </c>
      <c r="G50" s="66" t="s">
        <v>459</v>
      </c>
      <c r="H50" s="66">
        <f t="shared" si="7"/>
        <v>63</v>
      </c>
      <c r="I50" s="66" t="s">
        <v>393</v>
      </c>
      <c r="J50" s="66">
        <f t="shared" si="8"/>
        <v>140</v>
      </c>
      <c r="K50" s="66"/>
      <c r="L50" s="66"/>
      <c r="M50" s="66" t="s">
        <v>468</v>
      </c>
      <c r="N50" s="66" t="s">
        <v>505</v>
      </c>
      <c r="O50" s="66">
        <f t="shared" si="9"/>
        <v>297</v>
      </c>
      <c r="P50" s="66"/>
      <c r="Q50" s="66"/>
      <c r="R50" s="66"/>
      <c r="S50" s="66"/>
      <c r="T50" s="66"/>
      <c r="U50" s="93" t="s">
        <v>582</v>
      </c>
      <c r="V50" s="58"/>
      <c r="W50" s="58"/>
      <c r="X50" s="58"/>
      <c r="Y50" s="58"/>
      <c r="Z50" s="58"/>
    </row>
    <row r="51" spans="1:26" ht="12.75">
      <c r="A51" s="70">
        <f t="shared" si="5"/>
        <v>507</v>
      </c>
      <c r="B51" s="1" t="s">
        <v>106</v>
      </c>
      <c r="C51" s="76">
        <v>38700</v>
      </c>
      <c r="D51" s="72" t="s">
        <v>103</v>
      </c>
      <c r="E51" s="66" t="s">
        <v>267</v>
      </c>
      <c r="F51" s="2">
        <f t="shared" si="6"/>
        <v>58</v>
      </c>
      <c r="G51" s="66" t="s">
        <v>421</v>
      </c>
      <c r="H51" s="66">
        <f t="shared" si="7"/>
        <v>68</v>
      </c>
      <c r="I51" s="66" t="s">
        <v>377</v>
      </c>
      <c r="J51" s="66">
        <f t="shared" si="8"/>
        <v>160</v>
      </c>
      <c r="K51" s="66"/>
      <c r="L51" s="66"/>
      <c r="M51" s="66" t="s">
        <v>468</v>
      </c>
      <c r="N51" s="66" t="s">
        <v>491</v>
      </c>
      <c r="O51" s="66">
        <f t="shared" si="9"/>
        <v>221</v>
      </c>
      <c r="P51" s="66"/>
      <c r="Q51" s="66"/>
      <c r="R51" s="66"/>
      <c r="S51" s="66"/>
      <c r="T51" s="66"/>
      <c r="U51" s="84" t="s">
        <v>583</v>
      </c>
      <c r="V51" s="58"/>
      <c r="W51" s="58"/>
      <c r="X51" s="58"/>
      <c r="Y51" s="58"/>
      <c r="Z51" s="58"/>
    </row>
    <row r="52" spans="1:26" ht="12.75" customHeight="1">
      <c r="A52" s="70">
        <f t="shared" si="5"/>
        <v>505</v>
      </c>
      <c r="B52" s="45" t="s">
        <v>125</v>
      </c>
      <c r="C52" s="76">
        <v>38184</v>
      </c>
      <c r="D52" s="2" t="s">
        <v>166</v>
      </c>
      <c r="E52" s="66" t="s">
        <v>319</v>
      </c>
      <c r="F52" s="2">
        <f t="shared" si="6"/>
        <v>42</v>
      </c>
      <c r="G52" s="66" t="s">
        <v>432</v>
      </c>
      <c r="H52" s="66">
        <f t="shared" si="7"/>
        <v>83</v>
      </c>
      <c r="I52" s="66" t="s">
        <v>360</v>
      </c>
      <c r="J52" s="66">
        <f t="shared" si="8"/>
        <v>147</v>
      </c>
      <c r="K52" s="66"/>
      <c r="L52" s="66"/>
      <c r="M52" s="66" t="s">
        <v>468</v>
      </c>
      <c r="N52" s="66" t="s">
        <v>512</v>
      </c>
      <c r="O52" s="66">
        <f t="shared" si="9"/>
        <v>233</v>
      </c>
      <c r="P52" s="66"/>
      <c r="Q52" s="66"/>
      <c r="R52" s="66"/>
      <c r="S52" s="66"/>
      <c r="T52" s="66"/>
      <c r="U52" s="93" t="s">
        <v>584</v>
      </c>
      <c r="V52" s="58"/>
      <c r="W52" s="58"/>
      <c r="X52" s="58"/>
      <c r="Y52" s="58"/>
      <c r="Z52" s="58"/>
    </row>
    <row r="53" spans="1:26" ht="12.75" customHeight="1">
      <c r="A53" s="70">
        <f t="shared" si="5"/>
        <v>503</v>
      </c>
      <c r="B53" s="45" t="s">
        <v>141</v>
      </c>
      <c r="C53" s="2">
        <v>2006</v>
      </c>
      <c r="D53" s="2" t="s">
        <v>139</v>
      </c>
      <c r="E53" s="66" t="s">
        <v>306</v>
      </c>
      <c r="F53" s="2">
        <f t="shared" si="6"/>
        <v>47</v>
      </c>
      <c r="G53" s="66" t="s">
        <v>424</v>
      </c>
      <c r="H53" s="66">
        <f t="shared" si="7"/>
        <v>54</v>
      </c>
      <c r="I53" s="66" t="s">
        <v>351</v>
      </c>
      <c r="J53" s="66">
        <f t="shared" si="8"/>
        <v>44</v>
      </c>
      <c r="K53" s="66"/>
      <c r="L53" s="66"/>
      <c r="M53" s="147" t="s">
        <v>468</v>
      </c>
      <c r="N53" s="147" t="s">
        <v>496</v>
      </c>
      <c r="O53" s="66">
        <f t="shared" si="9"/>
        <v>358</v>
      </c>
      <c r="P53" s="66"/>
      <c r="Q53" s="66"/>
      <c r="R53" s="66"/>
      <c r="S53" s="66"/>
      <c r="T53" s="66"/>
      <c r="U53" s="93" t="s">
        <v>585</v>
      </c>
      <c r="V53" s="58"/>
      <c r="W53" s="58"/>
      <c r="X53" s="58"/>
      <c r="Y53" s="58"/>
      <c r="Z53" s="58"/>
    </row>
    <row r="54" spans="1:26" ht="12.75" customHeight="1">
      <c r="A54" s="70">
        <f t="shared" si="5"/>
        <v>490</v>
      </c>
      <c r="B54" s="85" t="s">
        <v>119</v>
      </c>
      <c r="C54" s="66" t="s">
        <v>49</v>
      </c>
      <c r="D54" s="72" t="s">
        <v>103</v>
      </c>
      <c r="E54" s="66" t="s">
        <v>265</v>
      </c>
      <c r="F54" s="2">
        <f t="shared" si="6"/>
        <v>94</v>
      </c>
      <c r="G54" s="66" t="s">
        <v>414</v>
      </c>
      <c r="H54" s="66">
        <f t="shared" si="7"/>
        <v>67</v>
      </c>
      <c r="I54" s="66" t="s">
        <v>370</v>
      </c>
      <c r="J54" s="66">
        <f t="shared" si="8"/>
        <v>128</v>
      </c>
      <c r="K54" s="66"/>
      <c r="L54" s="66"/>
      <c r="M54" s="66" t="s">
        <v>468</v>
      </c>
      <c r="N54" s="66" t="s">
        <v>530</v>
      </c>
      <c r="O54" s="66">
        <f t="shared" si="9"/>
        <v>201</v>
      </c>
      <c r="P54" s="66"/>
      <c r="Q54" s="66"/>
      <c r="R54" s="66"/>
      <c r="S54" s="66"/>
      <c r="T54" s="66"/>
      <c r="U54" s="93" t="s">
        <v>586</v>
      </c>
      <c r="V54" s="58"/>
      <c r="W54" s="58"/>
      <c r="X54" s="58"/>
      <c r="Y54" s="58"/>
      <c r="Z54" s="58"/>
    </row>
    <row r="55" spans="1:26" ht="12.75" customHeight="1">
      <c r="A55" s="70">
        <f t="shared" si="5"/>
        <v>474</v>
      </c>
      <c r="B55" s="74" t="s">
        <v>56</v>
      </c>
      <c r="C55" s="77" t="s">
        <v>147</v>
      </c>
      <c r="D55" s="77" t="s">
        <v>54</v>
      </c>
      <c r="E55" s="66" t="s">
        <v>284</v>
      </c>
      <c r="F55" s="2">
        <f t="shared" si="6"/>
        <v>91</v>
      </c>
      <c r="G55" s="66" t="s">
        <v>423</v>
      </c>
      <c r="H55" s="66">
        <f t="shared" si="7"/>
        <v>88</v>
      </c>
      <c r="I55" s="66" t="s">
        <v>379</v>
      </c>
      <c r="J55" s="66">
        <f t="shared" si="8"/>
        <v>101</v>
      </c>
      <c r="K55" s="66"/>
      <c r="L55" s="66"/>
      <c r="M55" s="66" t="s">
        <v>468</v>
      </c>
      <c r="N55" s="66" t="s">
        <v>493</v>
      </c>
      <c r="O55" s="66">
        <f t="shared" si="9"/>
        <v>194</v>
      </c>
      <c r="P55" s="66"/>
      <c r="Q55" s="66"/>
      <c r="R55" s="66"/>
      <c r="S55" s="66"/>
      <c r="T55" s="66"/>
      <c r="U55" s="93" t="s">
        <v>587</v>
      </c>
      <c r="V55" s="58"/>
      <c r="W55" s="58"/>
      <c r="X55" s="58"/>
      <c r="Y55" s="58"/>
      <c r="Z55" s="58"/>
    </row>
    <row r="56" spans="1:26" ht="12.75" customHeight="1">
      <c r="A56" s="70">
        <f t="shared" si="5"/>
        <v>463</v>
      </c>
      <c r="B56" s="1" t="s">
        <v>137</v>
      </c>
      <c r="C56" s="2">
        <v>2006</v>
      </c>
      <c r="D56" s="2" t="s">
        <v>136</v>
      </c>
      <c r="E56" s="66" t="s">
        <v>299</v>
      </c>
      <c r="F56" s="2">
        <f t="shared" si="6"/>
        <v>19</v>
      </c>
      <c r="G56" s="66" t="s">
        <v>460</v>
      </c>
      <c r="H56" s="66">
        <f t="shared" si="7"/>
        <v>69</v>
      </c>
      <c r="I56" s="66" t="s">
        <v>391</v>
      </c>
      <c r="J56" s="66">
        <f t="shared" si="8"/>
        <v>86</v>
      </c>
      <c r="K56" s="66"/>
      <c r="L56" s="66"/>
      <c r="M56" s="66" t="s">
        <v>468</v>
      </c>
      <c r="N56" s="66" t="s">
        <v>503</v>
      </c>
      <c r="O56" s="66">
        <f t="shared" si="9"/>
        <v>289</v>
      </c>
      <c r="P56" s="66"/>
      <c r="Q56" s="66"/>
      <c r="R56" s="66"/>
      <c r="S56" s="66"/>
      <c r="T56" s="66"/>
      <c r="U56" s="93" t="s">
        <v>588</v>
      </c>
      <c r="V56" s="58"/>
      <c r="W56" s="58"/>
      <c r="X56" s="58"/>
      <c r="Y56" s="58"/>
      <c r="Z56" s="58"/>
    </row>
    <row r="57" spans="1:26" ht="12.75" customHeight="1">
      <c r="A57" s="70">
        <f t="shared" si="5"/>
        <v>458</v>
      </c>
      <c r="B57" s="78" t="s">
        <v>69</v>
      </c>
      <c r="C57" s="79">
        <v>38127</v>
      </c>
      <c r="D57" s="78" t="s">
        <v>63</v>
      </c>
      <c r="E57" s="66" t="s">
        <v>289</v>
      </c>
      <c r="F57" s="2">
        <f t="shared" si="6"/>
        <v>67</v>
      </c>
      <c r="G57" s="66" t="s">
        <v>417</v>
      </c>
      <c r="H57" s="66">
        <f t="shared" si="7"/>
        <v>78</v>
      </c>
      <c r="I57" s="66" t="s">
        <v>373</v>
      </c>
      <c r="J57" s="66">
        <f t="shared" si="8"/>
        <v>130</v>
      </c>
      <c r="K57" s="66"/>
      <c r="L57" s="66"/>
      <c r="M57" s="66" t="s">
        <v>468</v>
      </c>
      <c r="N57" s="66" t="s">
        <v>533</v>
      </c>
      <c r="O57" s="66">
        <f t="shared" si="9"/>
        <v>183</v>
      </c>
      <c r="P57" s="66"/>
      <c r="Q57" s="66"/>
      <c r="R57" s="66"/>
      <c r="S57" s="66"/>
      <c r="T57" s="66"/>
      <c r="U57" s="93" t="s">
        <v>589</v>
      </c>
      <c r="V57" s="58"/>
      <c r="W57" s="58"/>
      <c r="X57" s="58"/>
      <c r="Y57" s="58"/>
      <c r="Z57" s="58"/>
    </row>
    <row r="58" spans="1:26" ht="12.75" customHeight="1">
      <c r="A58" s="70">
        <f t="shared" si="5"/>
        <v>438</v>
      </c>
      <c r="B58" s="45" t="s">
        <v>117</v>
      </c>
      <c r="C58" s="76">
        <v>38976</v>
      </c>
      <c r="D58" s="2" t="s">
        <v>112</v>
      </c>
      <c r="E58" s="66" t="s">
        <v>315</v>
      </c>
      <c r="F58" s="2">
        <f t="shared" si="6"/>
        <v>64</v>
      </c>
      <c r="G58" s="66" t="s">
        <v>424</v>
      </c>
      <c r="H58" s="66">
        <f t="shared" si="7"/>
        <v>54</v>
      </c>
      <c r="I58" s="66" t="s">
        <v>387</v>
      </c>
      <c r="J58" s="66">
        <f t="shared" si="8"/>
        <v>125</v>
      </c>
      <c r="K58" s="66"/>
      <c r="L58" s="66"/>
      <c r="M58" s="66" t="s">
        <v>468</v>
      </c>
      <c r="N58" s="66" t="s">
        <v>481</v>
      </c>
      <c r="O58" s="66">
        <f t="shared" si="9"/>
        <v>195</v>
      </c>
      <c r="P58" s="66"/>
      <c r="Q58" s="66"/>
      <c r="R58" s="66"/>
      <c r="S58" s="66"/>
      <c r="T58" s="66"/>
      <c r="U58" s="93" t="s">
        <v>590</v>
      </c>
      <c r="V58" s="58"/>
      <c r="W58" s="58"/>
      <c r="X58" s="58"/>
      <c r="Y58" s="58"/>
      <c r="Z58" s="58"/>
    </row>
    <row r="59" spans="1:26" ht="12.75" customHeight="1">
      <c r="A59" s="70">
        <f t="shared" si="5"/>
        <v>430</v>
      </c>
      <c r="B59" s="45" t="s">
        <v>114</v>
      </c>
      <c r="C59" s="76">
        <v>38830</v>
      </c>
      <c r="D59" s="2" t="s">
        <v>112</v>
      </c>
      <c r="E59" s="66" t="s">
        <v>312</v>
      </c>
      <c r="F59" s="2">
        <f t="shared" si="6"/>
        <v>32</v>
      </c>
      <c r="G59" s="66" t="s">
        <v>462</v>
      </c>
      <c r="H59" s="66">
        <f t="shared" si="7"/>
        <v>81</v>
      </c>
      <c r="I59" s="66" t="s">
        <v>361</v>
      </c>
      <c r="J59" s="66">
        <f t="shared" si="8"/>
        <v>42</v>
      </c>
      <c r="K59" s="66"/>
      <c r="L59" s="66"/>
      <c r="M59" s="66" t="s">
        <v>468</v>
      </c>
      <c r="N59" s="66" t="s">
        <v>506</v>
      </c>
      <c r="O59" s="66">
        <f t="shared" si="9"/>
        <v>275</v>
      </c>
      <c r="P59" s="66"/>
      <c r="Q59" s="66"/>
      <c r="R59" s="66"/>
      <c r="S59" s="66"/>
      <c r="T59" s="66"/>
      <c r="U59" s="93" t="s">
        <v>591</v>
      </c>
      <c r="V59" s="58"/>
      <c r="W59" s="58"/>
      <c r="X59" s="58"/>
      <c r="Y59" s="58"/>
      <c r="Z59" s="58"/>
    </row>
    <row r="60" spans="1:26" ht="12.75" customHeight="1">
      <c r="A60" s="70">
        <f t="shared" si="5"/>
        <v>428</v>
      </c>
      <c r="B60" s="71" t="s">
        <v>159</v>
      </c>
      <c r="C60" s="77" t="s">
        <v>160</v>
      </c>
      <c r="D60" s="77" t="s">
        <v>47</v>
      </c>
      <c r="E60" s="66" t="s">
        <v>282</v>
      </c>
      <c r="F60" s="2">
        <f t="shared" si="6"/>
        <v>34</v>
      </c>
      <c r="G60" s="66" t="s">
        <v>435</v>
      </c>
      <c r="H60" s="66">
        <f t="shared" si="7"/>
        <v>100</v>
      </c>
      <c r="I60" s="66" t="s">
        <v>396</v>
      </c>
      <c r="J60" s="66">
        <f t="shared" si="8"/>
        <v>115</v>
      </c>
      <c r="K60" s="66"/>
      <c r="L60" s="66"/>
      <c r="M60" s="66" t="s">
        <v>468</v>
      </c>
      <c r="N60" s="66" t="s">
        <v>469</v>
      </c>
      <c r="O60" s="66">
        <f t="shared" si="9"/>
        <v>179</v>
      </c>
      <c r="P60" s="66"/>
      <c r="Q60" s="66"/>
      <c r="R60" s="66"/>
      <c r="S60" s="66"/>
      <c r="T60" s="66"/>
      <c r="U60" s="93" t="s">
        <v>592</v>
      </c>
      <c r="V60" s="58"/>
      <c r="W60" s="58"/>
      <c r="X60" s="58"/>
      <c r="Y60" s="58"/>
      <c r="Z60" s="58"/>
    </row>
    <row r="61" spans="1:26" ht="12.75" customHeight="1">
      <c r="A61" s="70">
        <f t="shared" si="5"/>
        <v>407</v>
      </c>
      <c r="B61" s="71" t="s">
        <v>155</v>
      </c>
      <c r="C61" s="77" t="s">
        <v>156</v>
      </c>
      <c r="D61" s="77" t="s">
        <v>54</v>
      </c>
      <c r="E61" s="66" t="s">
        <v>273</v>
      </c>
      <c r="F61" s="2">
        <f t="shared" si="6"/>
        <v>45</v>
      </c>
      <c r="G61" s="66" t="s">
        <v>408</v>
      </c>
      <c r="H61" s="66">
        <f t="shared" si="7"/>
        <v>75</v>
      </c>
      <c r="I61" s="66" t="s">
        <v>364</v>
      </c>
      <c r="J61" s="66">
        <f t="shared" si="8"/>
        <v>36</v>
      </c>
      <c r="K61" s="66"/>
      <c r="L61" s="66"/>
      <c r="M61" s="66" t="s">
        <v>468</v>
      </c>
      <c r="N61" s="66" t="s">
        <v>518</v>
      </c>
      <c r="O61" s="66">
        <f t="shared" si="9"/>
        <v>251</v>
      </c>
      <c r="P61" s="66"/>
      <c r="Q61" s="66"/>
      <c r="R61" s="66"/>
      <c r="S61" s="66"/>
      <c r="T61" s="66"/>
      <c r="U61" s="93" t="s">
        <v>593</v>
      </c>
      <c r="V61" s="58"/>
      <c r="W61" s="58"/>
      <c r="X61" s="58"/>
      <c r="Y61" s="58"/>
      <c r="Z61" s="58"/>
    </row>
    <row r="62" spans="1:26" ht="12.75">
      <c r="A62" s="70">
        <f t="shared" si="5"/>
        <v>401</v>
      </c>
      <c r="B62" s="45" t="s">
        <v>102</v>
      </c>
      <c r="C62" s="76">
        <v>38343</v>
      </c>
      <c r="D62" s="2" t="s">
        <v>97</v>
      </c>
      <c r="E62" s="66" t="s">
        <v>310</v>
      </c>
      <c r="F62" s="2">
        <f t="shared" si="6"/>
        <v>23</v>
      </c>
      <c r="G62" s="66" t="s">
        <v>466</v>
      </c>
      <c r="H62" s="66">
        <f t="shared" si="7"/>
        <v>85</v>
      </c>
      <c r="I62" s="66" t="s">
        <v>405</v>
      </c>
      <c r="J62" s="66">
        <f t="shared" si="8"/>
        <v>175</v>
      </c>
      <c r="K62" s="66"/>
      <c r="L62" s="66"/>
      <c r="M62" s="66" t="s">
        <v>468</v>
      </c>
      <c r="N62" s="66" t="s">
        <v>479</v>
      </c>
      <c r="O62" s="66">
        <f t="shared" si="9"/>
        <v>118</v>
      </c>
      <c r="P62" s="82"/>
      <c r="Q62" s="82"/>
      <c r="R62" s="82"/>
      <c r="S62" s="66"/>
      <c r="T62" s="66"/>
      <c r="U62" s="84" t="s">
        <v>594</v>
      </c>
      <c r="V62" s="58"/>
      <c r="W62" s="58"/>
      <c r="X62" s="58"/>
      <c r="Y62" s="58"/>
      <c r="Z62" s="58"/>
    </row>
    <row r="63" spans="1:26" ht="12.75" customHeight="1">
      <c r="A63" s="70">
        <f t="shared" si="5"/>
        <v>392</v>
      </c>
      <c r="B63" s="68" t="s">
        <v>165</v>
      </c>
      <c r="C63" s="66" t="s">
        <v>135</v>
      </c>
      <c r="D63" s="66" t="s">
        <v>163</v>
      </c>
      <c r="E63" s="66" t="s">
        <v>324</v>
      </c>
      <c r="F63" s="2">
        <f t="shared" si="6"/>
        <v>35</v>
      </c>
      <c r="G63" s="147" t="s">
        <v>417</v>
      </c>
      <c r="H63" s="66">
        <f t="shared" si="7"/>
        <v>78</v>
      </c>
      <c r="I63" s="66" t="s">
        <v>347</v>
      </c>
      <c r="J63" s="66">
        <f t="shared" si="8"/>
        <v>64</v>
      </c>
      <c r="K63" s="66"/>
      <c r="L63" s="66"/>
      <c r="M63" s="66" t="s">
        <v>468</v>
      </c>
      <c r="N63" s="66" t="s">
        <v>500</v>
      </c>
      <c r="O63" s="66">
        <f t="shared" si="9"/>
        <v>215</v>
      </c>
      <c r="P63" s="66"/>
      <c r="Q63" s="66"/>
      <c r="R63" s="66"/>
      <c r="S63" s="66"/>
      <c r="T63" s="66"/>
      <c r="U63" s="93" t="s">
        <v>595</v>
      </c>
      <c r="V63" s="58"/>
      <c r="W63" s="58"/>
      <c r="X63" s="58"/>
      <c r="Y63" s="58"/>
      <c r="Z63" s="58"/>
    </row>
    <row r="64" spans="1:26" ht="12.75" customHeight="1">
      <c r="A64" s="70">
        <f t="shared" si="5"/>
        <v>362</v>
      </c>
      <c r="B64" s="45" t="s">
        <v>116</v>
      </c>
      <c r="C64" s="76">
        <v>38960</v>
      </c>
      <c r="D64" s="2" t="s">
        <v>112</v>
      </c>
      <c r="E64" s="66" t="s">
        <v>314</v>
      </c>
      <c r="F64" s="2">
        <f t="shared" si="6"/>
        <v>5</v>
      </c>
      <c r="G64" s="66" t="s">
        <v>439</v>
      </c>
      <c r="H64" s="66">
        <f t="shared" si="7"/>
        <v>42</v>
      </c>
      <c r="I64" s="66" t="s">
        <v>401</v>
      </c>
      <c r="J64" s="66">
        <f t="shared" si="8"/>
        <v>69</v>
      </c>
      <c r="K64" s="66"/>
      <c r="L64" s="66"/>
      <c r="M64" s="66" t="s">
        <v>468</v>
      </c>
      <c r="N64" s="66" t="s">
        <v>542</v>
      </c>
      <c r="O64" s="66">
        <f t="shared" si="9"/>
        <v>246</v>
      </c>
      <c r="P64" s="66"/>
      <c r="Q64" s="66"/>
      <c r="R64" s="66"/>
      <c r="S64" s="66"/>
      <c r="T64" s="66"/>
      <c r="U64" s="93" t="s">
        <v>596</v>
      </c>
      <c r="V64" s="58"/>
      <c r="W64" s="58"/>
      <c r="X64" s="58"/>
      <c r="Y64" s="58"/>
      <c r="Z64" s="58"/>
    </row>
    <row r="65" spans="1:26" ht="12.75" customHeight="1">
      <c r="A65" s="70">
        <f t="shared" si="5"/>
        <v>345</v>
      </c>
      <c r="B65" s="45" t="s">
        <v>113</v>
      </c>
      <c r="C65" s="76">
        <v>39037</v>
      </c>
      <c r="D65" s="2" t="s">
        <v>112</v>
      </c>
      <c r="E65" s="66" t="s">
        <v>311</v>
      </c>
      <c r="F65" s="2">
        <f t="shared" si="6"/>
        <v>41</v>
      </c>
      <c r="G65" s="66" t="s">
        <v>426</v>
      </c>
      <c r="H65" s="66">
        <f t="shared" si="7"/>
        <v>21</v>
      </c>
      <c r="I65" s="66" t="s">
        <v>353</v>
      </c>
      <c r="J65" s="66">
        <f t="shared" si="8"/>
        <v>89</v>
      </c>
      <c r="K65" s="66"/>
      <c r="L65" s="66"/>
      <c r="M65" s="66" t="s">
        <v>468</v>
      </c>
      <c r="N65" s="66" t="s">
        <v>498</v>
      </c>
      <c r="O65" s="66">
        <f t="shared" si="9"/>
        <v>194</v>
      </c>
      <c r="P65" s="66"/>
      <c r="Q65" s="66"/>
      <c r="R65" s="66"/>
      <c r="S65" s="66"/>
      <c r="T65" s="66"/>
      <c r="U65" s="93" t="s">
        <v>597</v>
      </c>
      <c r="V65" s="58"/>
      <c r="W65" s="58"/>
      <c r="X65" s="58"/>
      <c r="Y65" s="58"/>
      <c r="Z65" s="58"/>
    </row>
    <row r="66" spans="1:26" ht="12.75" customHeight="1">
      <c r="A66" s="70">
        <f t="shared" si="5"/>
        <v>246</v>
      </c>
      <c r="B66" s="1" t="s">
        <v>138</v>
      </c>
      <c r="C66" s="2">
        <v>2005</v>
      </c>
      <c r="D66" s="2" t="s">
        <v>136</v>
      </c>
      <c r="E66" s="66" t="s">
        <v>302</v>
      </c>
      <c r="F66" s="2">
        <f t="shared" si="6"/>
        <v>40</v>
      </c>
      <c r="G66" s="66" t="s">
        <v>440</v>
      </c>
      <c r="H66" s="66">
        <f t="shared" si="7"/>
        <v>80</v>
      </c>
      <c r="I66" s="66" t="s">
        <v>381</v>
      </c>
      <c r="J66" s="66">
        <f t="shared" si="8"/>
        <v>126</v>
      </c>
      <c r="K66" s="66"/>
      <c r="L66" s="66"/>
      <c r="M66" s="66" t="s">
        <v>468</v>
      </c>
      <c r="N66" s="66" t="s">
        <v>483</v>
      </c>
      <c r="O66" s="66" t="s">
        <v>39</v>
      </c>
      <c r="P66" s="66"/>
      <c r="Q66" s="66"/>
      <c r="R66" s="66"/>
      <c r="S66" s="66"/>
      <c r="T66" s="66"/>
      <c r="U66" s="93" t="s">
        <v>598</v>
      </c>
      <c r="V66" s="58"/>
      <c r="W66" s="58"/>
      <c r="X66" s="58"/>
      <c r="Y66" s="58"/>
      <c r="Z66" s="58"/>
    </row>
    <row r="67" spans="1:26" ht="12.75" customHeight="1">
      <c r="A67" s="70">
        <f t="shared" si="5"/>
        <v>314</v>
      </c>
      <c r="B67" s="71" t="s">
        <v>62</v>
      </c>
      <c r="C67" s="77" t="s">
        <v>151</v>
      </c>
      <c r="D67" s="77" t="s">
        <v>54</v>
      </c>
      <c r="E67" s="66" t="s">
        <v>285</v>
      </c>
      <c r="F67" s="2">
        <f t="shared" si="6"/>
        <v>50</v>
      </c>
      <c r="G67" s="147" t="s">
        <v>453</v>
      </c>
      <c r="H67" s="66">
        <f t="shared" si="7"/>
        <v>61</v>
      </c>
      <c r="I67" s="66" t="s">
        <v>348</v>
      </c>
      <c r="J67" s="66">
        <f t="shared" si="8"/>
        <v>97</v>
      </c>
      <c r="K67" s="66"/>
      <c r="L67" s="66"/>
      <c r="M67" s="66" t="s">
        <v>468</v>
      </c>
      <c r="N67" s="66" t="s">
        <v>501</v>
      </c>
      <c r="O67" s="66">
        <f aca="true" t="shared" si="10" ref="O67:O81">IF(M67+N67&lt;&gt;0,INT(0.19889*(185-((M67*60)+N67))^1.88),0)</f>
        <v>106</v>
      </c>
      <c r="P67" s="66"/>
      <c r="Q67" s="66"/>
      <c r="R67" s="66"/>
      <c r="S67" s="66"/>
      <c r="T67" s="66"/>
      <c r="U67" s="93" t="s">
        <v>599</v>
      </c>
      <c r="V67" s="58"/>
      <c r="W67" s="58"/>
      <c r="X67" s="58"/>
      <c r="Y67" s="58"/>
      <c r="Z67" s="58"/>
    </row>
    <row r="68" spans="1:26" ht="12.75" customHeight="1">
      <c r="A68" s="70">
        <f t="shared" si="5"/>
        <v>294</v>
      </c>
      <c r="B68" s="45" t="s">
        <v>118</v>
      </c>
      <c r="C68" s="76">
        <v>38783</v>
      </c>
      <c r="D68" s="2" t="s">
        <v>112</v>
      </c>
      <c r="E68" s="66" t="s">
        <v>316</v>
      </c>
      <c r="F68" s="2">
        <v>0</v>
      </c>
      <c r="G68" s="66" t="s">
        <v>419</v>
      </c>
      <c r="H68" s="66">
        <f t="shared" si="7"/>
        <v>13</v>
      </c>
      <c r="I68" s="66" t="s">
        <v>383</v>
      </c>
      <c r="J68" s="66">
        <f t="shared" si="8"/>
        <v>95</v>
      </c>
      <c r="K68" s="66"/>
      <c r="L68" s="66"/>
      <c r="M68" s="66" t="s">
        <v>468</v>
      </c>
      <c r="N68" s="66" t="s">
        <v>485</v>
      </c>
      <c r="O68" s="66">
        <f t="shared" si="10"/>
        <v>186</v>
      </c>
      <c r="P68" s="66"/>
      <c r="Q68" s="66"/>
      <c r="R68" s="66"/>
      <c r="S68" s="66"/>
      <c r="T68" s="66"/>
      <c r="U68" s="93" t="s">
        <v>600</v>
      </c>
      <c r="V68" s="58"/>
      <c r="W68" s="58"/>
      <c r="X68" s="58"/>
      <c r="Y68" s="58"/>
      <c r="Z68" s="58"/>
    </row>
    <row r="69" spans="1:26" ht="12.75" customHeight="1">
      <c r="A69" s="70">
        <f t="shared" si="5"/>
        <v>270</v>
      </c>
      <c r="B69" s="68" t="s">
        <v>169</v>
      </c>
      <c r="C69" s="66" t="s">
        <v>135</v>
      </c>
      <c r="D69" s="66" t="s">
        <v>168</v>
      </c>
      <c r="E69" s="66" t="s">
        <v>329</v>
      </c>
      <c r="F69" s="2">
        <f>IF(E69&lt;&gt;0,INT(58.015*(11.5-E69)^1.81),0)</f>
        <v>28</v>
      </c>
      <c r="G69" s="66" t="s">
        <v>449</v>
      </c>
      <c r="H69" s="66">
        <f t="shared" si="7"/>
        <v>49</v>
      </c>
      <c r="I69" s="66" t="s">
        <v>339</v>
      </c>
      <c r="J69" s="66">
        <f t="shared" si="8"/>
        <v>16</v>
      </c>
      <c r="K69" s="66"/>
      <c r="L69" s="66"/>
      <c r="M69" s="66" t="s">
        <v>468</v>
      </c>
      <c r="N69" s="66" t="s">
        <v>538</v>
      </c>
      <c r="O69" s="66">
        <f t="shared" si="10"/>
        <v>177</v>
      </c>
      <c r="P69" s="66"/>
      <c r="Q69" s="66"/>
      <c r="R69" s="66"/>
      <c r="S69" s="66"/>
      <c r="T69" s="66"/>
      <c r="U69" s="93" t="s">
        <v>601</v>
      </c>
      <c r="V69" s="58"/>
      <c r="W69" s="58"/>
      <c r="X69" s="58"/>
      <c r="Y69" s="58"/>
      <c r="Z69" s="58"/>
    </row>
    <row r="70" spans="1:26" ht="12.75" customHeight="1">
      <c r="A70" s="70">
        <f t="shared" si="5"/>
        <v>242</v>
      </c>
      <c r="B70" s="1" t="s">
        <v>86</v>
      </c>
      <c r="C70" s="2">
        <v>2005</v>
      </c>
      <c r="D70" s="2" t="s">
        <v>139</v>
      </c>
      <c r="E70" s="66" t="s">
        <v>303</v>
      </c>
      <c r="F70" s="2">
        <f>IF(E70&lt;&gt;0,INT(58.015*(11.5-E70)^1.81),0)</f>
        <v>3</v>
      </c>
      <c r="G70" s="66" t="s">
        <v>411</v>
      </c>
      <c r="H70" s="66">
        <f t="shared" si="7"/>
        <v>52</v>
      </c>
      <c r="I70" s="66" t="s">
        <v>367</v>
      </c>
      <c r="J70" s="66">
        <f t="shared" si="8"/>
        <v>98</v>
      </c>
      <c r="K70" s="66"/>
      <c r="L70" s="66"/>
      <c r="M70" s="66" t="s">
        <v>468</v>
      </c>
      <c r="N70" s="66" t="s">
        <v>520</v>
      </c>
      <c r="O70" s="66">
        <f t="shared" si="10"/>
        <v>89</v>
      </c>
      <c r="P70" s="66"/>
      <c r="Q70" s="66"/>
      <c r="R70" s="66"/>
      <c r="S70" s="66"/>
      <c r="T70" s="66"/>
      <c r="U70" s="93" t="s">
        <v>602</v>
      </c>
      <c r="V70" s="58"/>
      <c r="W70" s="58"/>
      <c r="X70" s="58"/>
      <c r="Y70" s="58"/>
      <c r="Z70" s="58"/>
    </row>
    <row r="71" spans="1:26" ht="12.75" customHeight="1">
      <c r="A71" s="70">
        <f t="shared" si="5"/>
        <v>220</v>
      </c>
      <c r="B71" s="1" t="s">
        <v>81</v>
      </c>
      <c r="C71" s="2">
        <v>2004</v>
      </c>
      <c r="D71" s="2" t="s">
        <v>139</v>
      </c>
      <c r="E71" s="66" t="s">
        <v>305</v>
      </c>
      <c r="F71" s="2">
        <f>IF(E71&lt;&gt;0,INT(58.015*(11.5-E71)^1.81),0)</f>
        <v>9</v>
      </c>
      <c r="G71" s="66" t="s">
        <v>453</v>
      </c>
      <c r="H71" s="66">
        <f t="shared" si="7"/>
        <v>61</v>
      </c>
      <c r="I71" s="66" t="s">
        <v>343</v>
      </c>
      <c r="J71" s="66">
        <f t="shared" si="8"/>
        <v>100</v>
      </c>
      <c r="K71" s="66"/>
      <c r="L71" s="66"/>
      <c r="M71" s="66" t="s">
        <v>468</v>
      </c>
      <c r="N71" s="66" t="s">
        <v>488</v>
      </c>
      <c r="O71" s="66">
        <f t="shared" si="10"/>
        <v>50</v>
      </c>
      <c r="P71" s="66"/>
      <c r="Q71" s="66"/>
      <c r="R71" s="66"/>
      <c r="S71" s="66"/>
      <c r="T71" s="66"/>
      <c r="U71" s="93" t="s">
        <v>603</v>
      </c>
      <c r="V71" s="58"/>
      <c r="W71" s="58"/>
      <c r="X71" s="58"/>
      <c r="Y71" s="58"/>
      <c r="Z71" s="58"/>
    </row>
    <row r="72" spans="1:26" ht="12.75" customHeight="1">
      <c r="A72" s="70">
        <f t="shared" si="5"/>
        <v>212</v>
      </c>
      <c r="B72" s="71" t="s">
        <v>157</v>
      </c>
      <c r="C72" s="77" t="s">
        <v>158</v>
      </c>
      <c r="D72" s="77" t="s">
        <v>54</v>
      </c>
      <c r="E72" s="66" t="s">
        <v>274</v>
      </c>
      <c r="F72" s="2">
        <v>0</v>
      </c>
      <c r="G72" s="66" t="s">
        <v>446</v>
      </c>
      <c r="H72" s="66">
        <f t="shared" si="7"/>
        <v>45</v>
      </c>
      <c r="I72" s="66" t="s">
        <v>333</v>
      </c>
      <c r="J72" s="66">
        <f t="shared" si="8"/>
        <v>77</v>
      </c>
      <c r="K72" s="66"/>
      <c r="L72" s="66"/>
      <c r="M72" s="66" t="s">
        <v>468</v>
      </c>
      <c r="N72" s="66" t="s">
        <v>525</v>
      </c>
      <c r="O72" s="66">
        <f t="shared" si="10"/>
        <v>90</v>
      </c>
      <c r="P72" s="66"/>
      <c r="Q72" s="66"/>
      <c r="R72" s="66"/>
      <c r="S72" s="66"/>
      <c r="T72" s="66"/>
      <c r="U72" s="93" t="s">
        <v>604</v>
      </c>
      <c r="V72" s="58"/>
      <c r="W72" s="58"/>
      <c r="X72" s="58"/>
      <c r="Y72" s="58"/>
      <c r="Z72" s="58"/>
    </row>
    <row r="73" spans="1:26" ht="12.75">
      <c r="A73" s="70">
        <f t="shared" si="5"/>
        <v>212</v>
      </c>
      <c r="B73" s="85" t="s">
        <v>98</v>
      </c>
      <c r="C73" s="66" t="s">
        <v>99</v>
      </c>
      <c r="D73" s="66" t="s">
        <v>97</v>
      </c>
      <c r="E73" s="66" t="s">
        <v>308</v>
      </c>
      <c r="F73" s="2">
        <f>IF(E73&lt;&gt;0,INT(58.015*(11.5-E73)^1.81),0)</f>
        <v>38</v>
      </c>
      <c r="G73" s="66" t="s">
        <v>423</v>
      </c>
      <c r="H73" s="66">
        <f t="shared" si="7"/>
        <v>88</v>
      </c>
      <c r="I73" s="66" t="s">
        <v>359</v>
      </c>
      <c r="J73" s="66">
        <f t="shared" si="8"/>
        <v>76</v>
      </c>
      <c r="K73" s="66"/>
      <c r="L73" s="66"/>
      <c r="M73" s="66" t="s">
        <v>468</v>
      </c>
      <c r="N73" s="66" t="s">
        <v>941</v>
      </c>
      <c r="O73" s="66">
        <f t="shared" si="10"/>
        <v>10</v>
      </c>
      <c r="P73" s="82"/>
      <c r="Q73" s="82"/>
      <c r="R73" s="82"/>
      <c r="S73" s="66"/>
      <c r="T73" s="66"/>
      <c r="U73" s="84" t="s">
        <v>605</v>
      </c>
      <c r="V73" s="58"/>
      <c r="W73" s="58"/>
      <c r="X73" s="58"/>
      <c r="Y73" s="58"/>
      <c r="Z73" s="58"/>
    </row>
    <row r="74" spans="1:26" ht="12.75" customHeight="1">
      <c r="A74" s="70">
        <f t="shared" si="5"/>
        <v>209</v>
      </c>
      <c r="B74" s="74" t="s">
        <v>60</v>
      </c>
      <c r="C74" s="77" t="s">
        <v>146</v>
      </c>
      <c r="D74" s="77" t="s">
        <v>54</v>
      </c>
      <c r="E74" s="66" t="s">
        <v>275</v>
      </c>
      <c r="F74" s="2">
        <v>0</v>
      </c>
      <c r="G74" s="66" t="s">
        <v>416</v>
      </c>
      <c r="H74" s="66">
        <f t="shared" si="7"/>
        <v>32</v>
      </c>
      <c r="I74" s="66" t="s">
        <v>372</v>
      </c>
      <c r="J74" s="66">
        <f t="shared" si="8"/>
        <v>38</v>
      </c>
      <c r="K74" s="66"/>
      <c r="L74" s="66"/>
      <c r="M74" s="66" t="s">
        <v>468</v>
      </c>
      <c r="N74" s="66" t="s">
        <v>532</v>
      </c>
      <c r="O74" s="66">
        <f t="shared" si="10"/>
        <v>139</v>
      </c>
      <c r="P74" s="66"/>
      <c r="Q74" s="66"/>
      <c r="R74" s="66"/>
      <c r="S74" s="66"/>
      <c r="T74" s="66"/>
      <c r="U74" s="93" t="s">
        <v>606</v>
      </c>
      <c r="V74" s="58"/>
      <c r="W74" s="58"/>
      <c r="X74" s="58"/>
      <c r="Y74" s="58"/>
      <c r="Z74" s="58"/>
    </row>
    <row r="75" spans="1:26" ht="12.75" customHeight="1">
      <c r="A75" s="70">
        <f t="shared" si="5"/>
        <v>196</v>
      </c>
      <c r="B75" s="45" t="s">
        <v>131</v>
      </c>
      <c r="C75" s="66">
        <v>2004</v>
      </c>
      <c r="D75" s="2" t="s">
        <v>130</v>
      </c>
      <c r="E75" s="147" t="s">
        <v>939</v>
      </c>
      <c r="F75" s="2">
        <v>0</v>
      </c>
      <c r="G75" s="66" t="s">
        <v>448</v>
      </c>
      <c r="H75" s="66">
        <f t="shared" si="7"/>
        <v>16</v>
      </c>
      <c r="I75" s="66" t="s">
        <v>337</v>
      </c>
      <c r="J75" s="66">
        <f t="shared" si="8"/>
        <v>118</v>
      </c>
      <c r="K75" s="66"/>
      <c r="L75" s="66"/>
      <c r="M75" s="66" t="s">
        <v>468</v>
      </c>
      <c r="N75" s="66" t="s">
        <v>529</v>
      </c>
      <c r="O75" s="66">
        <f t="shared" si="10"/>
        <v>62</v>
      </c>
      <c r="P75" s="66"/>
      <c r="Q75" s="66"/>
      <c r="R75" s="66"/>
      <c r="S75" s="66"/>
      <c r="T75" s="66"/>
      <c r="U75" s="93" t="s">
        <v>607</v>
      </c>
      <c r="V75" s="58"/>
      <c r="W75" s="58"/>
      <c r="X75" s="58"/>
      <c r="Y75" s="58"/>
      <c r="Z75" s="58"/>
    </row>
    <row r="76" spans="1:26" ht="12.75" customHeight="1">
      <c r="A76" s="70">
        <f t="shared" si="5"/>
        <v>194</v>
      </c>
      <c r="B76" s="45" t="s">
        <v>161</v>
      </c>
      <c r="C76" s="76">
        <v>38414</v>
      </c>
      <c r="D76" s="77" t="s">
        <v>54</v>
      </c>
      <c r="E76" s="66" t="s">
        <v>286</v>
      </c>
      <c r="F76" s="2">
        <v>0</v>
      </c>
      <c r="G76" s="66" t="s">
        <v>429</v>
      </c>
      <c r="H76" s="66">
        <f t="shared" si="7"/>
        <v>28</v>
      </c>
      <c r="I76" s="66" t="s">
        <v>356</v>
      </c>
      <c r="J76" s="66">
        <f t="shared" si="8"/>
        <v>85</v>
      </c>
      <c r="K76" s="66"/>
      <c r="L76" s="66"/>
      <c r="M76" s="66" t="s">
        <v>468</v>
      </c>
      <c r="N76" s="66" t="s">
        <v>510</v>
      </c>
      <c r="O76" s="66">
        <f t="shared" si="10"/>
        <v>81</v>
      </c>
      <c r="P76" s="66"/>
      <c r="Q76" s="66"/>
      <c r="R76" s="66"/>
      <c r="S76" s="66"/>
      <c r="T76" s="66"/>
      <c r="U76" s="93" t="s">
        <v>608</v>
      </c>
      <c r="V76" s="58"/>
      <c r="W76" s="58"/>
      <c r="X76" s="58"/>
      <c r="Y76" s="58"/>
      <c r="Z76" s="58"/>
    </row>
    <row r="77" spans="1:26" ht="12.75" customHeight="1">
      <c r="A77" s="70">
        <f t="shared" si="5"/>
        <v>173</v>
      </c>
      <c r="B77" s="1" t="s">
        <v>260</v>
      </c>
      <c r="C77" s="2">
        <v>2006</v>
      </c>
      <c r="D77" s="2" t="s">
        <v>261</v>
      </c>
      <c r="E77" s="66" t="s">
        <v>304</v>
      </c>
      <c r="F77" s="2">
        <v>0</v>
      </c>
      <c r="G77" s="66" t="s">
        <v>419</v>
      </c>
      <c r="H77" s="66">
        <f t="shared" si="7"/>
        <v>13</v>
      </c>
      <c r="I77" s="66" t="s">
        <v>375</v>
      </c>
      <c r="J77" s="66">
        <f t="shared" si="8"/>
        <v>75</v>
      </c>
      <c r="K77" s="66"/>
      <c r="L77" s="66"/>
      <c r="M77" s="66" t="s">
        <v>468</v>
      </c>
      <c r="N77" s="66" t="s">
        <v>535</v>
      </c>
      <c r="O77" s="66">
        <f t="shared" si="10"/>
        <v>85</v>
      </c>
      <c r="P77" s="66"/>
      <c r="Q77" s="66"/>
      <c r="R77" s="66"/>
      <c r="S77" s="66"/>
      <c r="T77" s="66"/>
      <c r="U77" s="93" t="s">
        <v>609</v>
      </c>
      <c r="V77" s="58"/>
      <c r="W77" s="58"/>
      <c r="X77" s="58"/>
      <c r="Y77" s="58"/>
      <c r="Z77" s="58"/>
    </row>
    <row r="78" spans="1:26" ht="12.75" customHeight="1">
      <c r="A78" s="70">
        <f t="shared" si="5"/>
        <v>168</v>
      </c>
      <c r="B78" s="45" t="s">
        <v>115</v>
      </c>
      <c r="C78" s="76">
        <v>39041</v>
      </c>
      <c r="D78" s="2" t="s">
        <v>112</v>
      </c>
      <c r="E78" s="66" t="s">
        <v>313</v>
      </c>
      <c r="F78" s="2">
        <v>0</v>
      </c>
      <c r="G78" s="66" t="s">
        <v>419</v>
      </c>
      <c r="H78" s="66">
        <f t="shared" si="7"/>
        <v>13</v>
      </c>
      <c r="I78" s="66" t="s">
        <v>361</v>
      </c>
      <c r="J78" s="66">
        <f t="shared" si="8"/>
        <v>42</v>
      </c>
      <c r="K78" s="66"/>
      <c r="L78" s="66"/>
      <c r="M78" s="66" t="s">
        <v>468</v>
      </c>
      <c r="N78" s="66" t="s">
        <v>513</v>
      </c>
      <c r="O78" s="66">
        <f t="shared" si="10"/>
        <v>113</v>
      </c>
      <c r="P78" s="66"/>
      <c r="Q78" s="66"/>
      <c r="R78" s="66"/>
      <c r="S78" s="66"/>
      <c r="T78" s="66"/>
      <c r="U78" s="93" t="s">
        <v>610</v>
      </c>
      <c r="V78" s="58"/>
      <c r="W78" s="58"/>
      <c r="X78" s="58"/>
      <c r="Y78" s="58"/>
      <c r="Z78" s="58"/>
    </row>
    <row r="79" spans="1:26" ht="12.75" customHeight="1">
      <c r="A79" s="70">
        <f t="shared" si="5"/>
        <v>167</v>
      </c>
      <c r="B79" s="75" t="s">
        <v>152</v>
      </c>
      <c r="C79" s="77" t="s">
        <v>153</v>
      </c>
      <c r="D79" s="77" t="s">
        <v>54</v>
      </c>
      <c r="E79" s="66" t="s">
        <v>283</v>
      </c>
      <c r="F79" s="2">
        <v>0</v>
      </c>
      <c r="G79" s="66" t="s">
        <v>450</v>
      </c>
      <c r="H79" s="66">
        <f t="shared" si="7"/>
        <v>37</v>
      </c>
      <c r="I79" s="66" t="s">
        <v>340</v>
      </c>
      <c r="J79" s="66">
        <f t="shared" si="8"/>
        <v>78</v>
      </c>
      <c r="K79" s="66"/>
      <c r="L79" s="66"/>
      <c r="M79" s="66" t="s">
        <v>468</v>
      </c>
      <c r="N79" s="66" t="s">
        <v>539</v>
      </c>
      <c r="O79" s="66">
        <f t="shared" si="10"/>
        <v>52</v>
      </c>
      <c r="P79" s="66"/>
      <c r="Q79" s="66"/>
      <c r="R79" s="66"/>
      <c r="S79" s="66"/>
      <c r="T79" s="66"/>
      <c r="U79" s="93" t="s">
        <v>611</v>
      </c>
      <c r="V79" s="58"/>
      <c r="W79" s="58"/>
      <c r="X79" s="58"/>
      <c r="Y79" s="58"/>
      <c r="Z79" s="58"/>
    </row>
    <row r="80" spans="1:26" ht="12.75" customHeight="1">
      <c r="A80" s="70">
        <f t="shared" si="5"/>
        <v>104</v>
      </c>
      <c r="B80" s="68" t="s">
        <v>100</v>
      </c>
      <c r="C80" s="66" t="s">
        <v>101</v>
      </c>
      <c r="D80" s="66" t="s">
        <v>97</v>
      </c>
      <c r="E80" s="66" t="s">
        <v>309</v>
      </c>
      <c r="F80" s="2">
        <v>0</v>
      </c>
      <c r="G80" s="66" t="s">
        <v>438</v>
      </c>
      <c r="H80" s="66">
        <f t="shared" si="7"/>
        <v>29</v>
      </c>
      <c r="I80" s="66" t="s">
        <v>399</v>
      </c>
      <c r="J80" s="66">
        <f t="shared" si="8"/>
        <v>74</v>
      </c>
      <c r="K80" s="66"/>
      <c r="L80" s="66"/>
      <c r="M80" s="66" t="s">
        <v>472</v>
      </c>
      <c r="N80" s="66" t="s">
        <v>473</v>
      </c>
      <c r="O80" s="66">
        <f t="shared" si="10"/>
        <v>1</v>
      </c>
      <c r="P80" s="66"/>
      <c r="Q80" s="66"/>
      <c r="R80" s="66"/>
      <c r="S80" s="66"/>
      <c r="T80" s="66"/>
      <c r="U80" s="93" t="s">
        <v>612</v>
      </c>
      <c r="V80" s="58"/>
      <c r="W80" s="58"/>
      <c r="X80" s="58"/>
      <c r="Y80" s="58"/>
      <c r="Z80" s="58"/>
    </row>
    <row r="81" spans="1:26" ht="12.75" customHeight="1">
      <c r="A81" s="70">
        <f t="shared" si="5"/>
        <v>88</v>
      </c>
      <c r="B81" s="45" t="s">
        <v>164</v>
      </c>
      <c r="C81" s="66" t="s">
        <v>135</v>
      </c>
      <c r="D81" s="2" t="s">
        <v>163</v>
      </c>
      <c r="E81" s="66" t="s">
        <v>325</v>
      </c>
      <c r="F81" s="2">
        <v>0</v>
      </c>
      <c r="G81" s="66" t="s">
        <v>430</v>
      </c>
      <c r="H81" s="66" t="s">
        <v>39</v>
      </c>
      <c r="I81" s="66" t="s">
        <v>357</v>
      </c>
      <c r="J81" s="66">
        <f t="shared" si="8"/>
        <v>40</v>
      </c>
      <c r="K81" s="66"/>
      <c r="L81" s="66"/>
      <c r="M81" s="147" t="s">
        <v>468</v>
      </c>
      <c r="N81" s="147" t="s">
        <v>940</v>
      </c>
      <c r="O81" s="66">
        <f t="shared" si="10"/>
        <v>48</v>
      </c>
      <c r="P81" s="66"/>
      <c r="Q81" s="66"/>
      <c r="R81" s="66"/>
      <c r="S81" s="66"/>
      <c r="T81" s="66"/>
      <c r="U81" s="93" t="s">
        <v>613</v>
      </c>
      <c r="V81" s="58"/>
      <c r="W81" s="58"/>
      <c r="X81" s="58"/>
      <c r="Y81" s="58"/>
      <c r="Z81" s="58"/>
    </row>
    <row r="82" spans="1:26" ht="12.75" customHeight="1">
      <c r="A82" s="70">
        <f t="shared" si="5"/>
        <v>11</v>
      </c>
      <c r="B82" s="45" t="s">
        <v>142</v>
      </c>
      <c r="C82" s="2">
        <v>2006</v>
      </c>
      <c r="D82" s="2" t="s">
        <v>139</v>
      </c>
      <c r="E82" s="66" t="s">
        <v>307</v>
      </c>
      <c r="F82" s="2">
        <v>0</v>
      </c>
      <c r="G82" s="66" t="s">
        <v>461</v>
      </c>
      <c r="H82" s="66">
        <f>IF(G82&lt;&gt;0,INT(0.14354*((G82*100)-220)^1.4),0)</f>
        <v>7</v>
      </c>
      <c r="I82" s="66" t="s">
        <v>392</v>
      </c>
      <c r="J82" s="66">
        <f t="shared" si="8"/>
        <v>4</v>
      </c>
      <c r="K82" s="66"/>
      <c r="L82" s="66"/>
      <c r="M82" s="147" t="s">
        <v>472</v>
      </c>
      <c r="N82" s="147" t="s">
        <v>504</v>
      </c>
      <c r="O82" s="66" t="s">
        <v>39</v>
      </c>
      <c r="P82" s="66"/>
      <c r="Q82" s="66"/>
      <c r="R82" s="66"/>
      <c r="S82" s="66"/>
      <c r="T82" s="66"/>
      <c r="U82" s="93" t="s">
        <v>614</v>
      </c>
      <c r="V82" s="58"/>
      <c r="W82" s="58"/>
      <c r="X82" s="58"/>
      <c r="Y82" s="58"/>
      <c r="Z82" s="58"/>
    </row>
    <row r="83" spans="1:26" ht="12.75" customHeight="1">
      <c r="A83" s="70"/>
      <c r="B83" s="68" t="s">
        <v>258</v>
      </c>
      <c r="C83" s="66" t="s">
        <v>49</v>
      </c>
      <c r="D83" s="66" t="s">
        <v>163</v>
      </c>
      <c r="E83" s="66" t="s">
        <v>327</v>
      </c>
      <c r="F83" s="2">
        <f>IF(E83&lt;&gt;0,INT(58.015*(11.5-E83)^1.81),0)</f>
        <v>46</v>
      </c>
      <c r="G83" s="66" t="s">
        <v>458</v>
      </c>
      <c r="H83" s="66">
        <f>IF(G83&lt;&gt;0,INT(0.14354*((G83*100)-220)^1.4),0)</f>
        <v>91</v>
      </c>
      <c r="I83" s="66" t="s">
        <v>388</v>
      </c>
      <c r="J83" s="66">
        <f t="shared" si="8"/>
        <v>136</v>
      </c>
      <c r="K83" s="66"/>
      <c r="L83" s="66"/>
      <c r="M83" s="66"/>
      <c r="N83" s="66"/>
      <c r="O83" s="66">
        <f>IF(M83+N83&lt;&gt;0,INT(0.19889*(185-((M83*60)+N83))^1.88),0)</f>
        <v>0</v>
      </c>
      <c r="P83" s="66"/>
      <c r="Q83" s="66"/>
      <c r="R83" s="66"/>
      <c r="S83" s="66"/>
      <c r="T83" s="66"/>
      <c r="U83" s="93"/>
      <c r="V83" s="58"/>
      <c r="W83" s="58"/>
      <c r="X83" s="58"/>
      <c r="Y83" s="58"/>
      <c r="Z83" s="58"/>
    </row>
    <row r="84" spans="1:26" ht="12.75" customHeight="1" thickBot="1">
      <c r="A84" s="113"/>
      <c r="B84" s="114" t="s">
        <v>259</v>
      </c>
      <c r="C84" s="67" t="s">
        <v>49</v>
      </c>
      <c r="D84" s="67" t="s">
        <v>163</v>
      </c>
      <c r="E84" s="67" t="s">
        <v>328</v>
      </c>
      <c r="F84" s="50">
        <f>IF(E84&lt;&gt;0,INT(58.015*(11.5-E84)^1.81),0)</f>
        <v>0</v>
      </c>
      <c r="G84" s="67" t="s">
        <v>459</v>
      </c>
      <c r="H84" s="67">
        <f>IF(G84&lt;&gt;0,INT(0.14354*((G84*100)-220)^1.4),0)</f>
        <v>63</v>
      </c>
      <c r="I84" s="67" t="s">
        <v>389</v>
      </c>
      <c r="J84" s="67">
        <f t="shared" si="8"/>
        <v>114</v>
      </c>
      <c r="K84" s="67"/>
      <c r="L84" s="67"/>
      <c r="M84" s="67"/>
      <c r="N84" s="67"/>
      <c r="O84" s="67">
        <f>IF(M84+N84&lt;&gt;0,INT(0.19889*(185-((M84*60)+N84))^1.88),0)</f>
        <v>0</v>
      </c>
      <c r="P84" s="67"/>
      <c r="Q84" s="67"/>
      <c r="R84" s="67"/>
      <c r="S84" s="67"/>
      <c r="T84" s="67"/>
      <c r="U84" s="115"/>
      <c r="V84" s="58"/>
      <c r="W84" s="58"/>
      <c r="X84" s="58"/>
      <c r="Y84" s="58"/>
      <c r="Z84" s="58"/>
    </row>
    <row r="85" spans="1:26" ht="12.75" customHeight="1">
      <c r="A85" s="64"/>
      <c r="B85" s="59"/>
      <c r="C85" s="64"/>
      <c r="D85" s="64"/>
      <c r="E85" s="64"/>
      <c r="F85" s="16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103"/>
      <c r="V85" s="58"/>
      <c r="W85" s="58"/>
      <c r="X85" s="58"/>
      <c r="Y85" s="58"/>
      <c r="Z85" s="58"/>
    </row>
    <row r="86" spans="1:26" ht="12.75" customHeight="1">
      <c r="A86" s="151"/>
      <c r="B86" s="87" t="s">
        <v>933</v>
      </c>
      <c r="C86" s="89"/>
      <c r="D86" s="89"/>
      <c r="E86" s="64"/>
      <c r="F86" s="16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103"/>
      <c r="V86" s="58"/>
      <c r="W86" s="58"/>
      <c r="X86" s="58"/>
      <c r="Y86" s="58"/>
      <c r="Z86" s="58"/>
    </row>
    <row r="87" spans="1:26" ht="12.75" customHeight="1">
      <c r="A87" s="153"/>
      <c r="B87" s="90" t="s">
        <v>934</v>
      </c>
      <c r="C87" s="89"/>
      <c r="D87" s="89"/>
      <c r="E87" s="64"/>
      <c r="F87" s="16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103"/>
      <c r="V87" s="58"/>
      <c r="W87" s="58"/>
      <c r="X87" s="58"/>
      <c r="Y87" s="58"/>
      <c r="Z87" s="58"/>
    </row>
    <row r="88" spans="1:26" ht="12.75" customHeight="1">
      <c r="A88" s="154"/>
      <c r="B88" s="112" t="s">
        <v>935</v>
      </c>
      <c r="C88" s="64"/>
      <c r="D88" s="64"/>
      <c r="E88" s="64"/>
      <c r="F88" s="16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103"/>
      <c r="V88" s="58"/>
      <c r="W88" s="58"/>
      <c r="X88" s="58"/>
      <c r="Y88" s="58"/>
      <c r="Z88" s="58"/>
    </row>
    <row r="89" spans="1:26" ht="12.75" customHeight="1">
      <c r="A89" s="152"/>
      <c r="B89" s="112" t="s">
        <v>936</v>
      </c>
      <c r="C89" s="104"/>
      <c r="D89" s="89"/>
      <c r="E89" s="64"/>
      <c r="F89" s="16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103"/>
      <c r="V89" s="58"/>
      <c r="W89" s="58"/>
      <c r="X89" s="58"/>
      <c r="Y89" s="58"/>
      <c r="Z89" s="58"/>
    </row>
    <row r="90" spans="1:26" ht="12.75" customHeight="1">
      <c r="A90" s="64"/>
      <c r="B90" s="105"/>
      <c r="C90" s="106"/>
      <c r="D90" s="106"/>
      <c r="E90" s="64"/>
      <c r="F90" s="16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103"/>
      <c r="V90" s="58"/>
      <c r="W90" s="58"/>
      <c r="X90" s="58"/>
      <c r="Y90" s="58"/>
      <c r="Z90" s="58"/>
    </row>
    <row r="91" spans="1:26" ht="12.75" customHeight="1">
      <c r="A91" s="64"/>
      <c r="B91" s="42"/>
      <c r="C91" s="16"/>
      <c r="D91" s="16"/>
      <c r="E91" s="64"/>
      <c r="F91" s="16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103"/>
      <c r="V91" s="58"/>
      <c r="W91" s="58"/>
      <c r="X91" s="58"/>
      <c r="Y91" s="58"/>
      <c r="Z91" s="58"/>
    </row>
    <row r="92" spans="1:26" ht="12.75" customHeight="1">
      <c r="A92" s="64"/>
      <c r="B92" s="59"/>
      <c r="C92" s="107"/>
      <c r="D92" s="107"/>
      <c r="E92" s="107"/>
      <c r="F92" s="16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103"/>
      <c r="V92" s="58"/>
      <c r="W92" s="58"/>
      <c r="X92" s="58"/>
      <c r="Y92" s="58"/>
      <c r="Z92" s="58"/>
    </row>
    <row r="93" spans="1:26" ht="12.75" customHeight="1">
      <c r="A93" s="64"/>
      <c r="B93" s="108"/>
      <c r="C93" s="109"/>
      <c r="D93" s="110"/>
      <c r="E93" s="64"/>
      <c r="F93" s="16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103"/>
      <c r="V93" s="58"/>
      <c r="W93" s="58"/>
      <c r="X93" s="58"/>
      <c r="Y93" s="58"/>
      <c r="Z93" s="58"/>
    </row>
    <row r="94" spans="1:26" ht="12.75" customHeight="1">
      <c r="A94" s="64"/>
      <c r="B94" s="42"/>
      <c r="C94" s="16"/>
      <c r="D94" s="16"/>
      <c r="E94" s="64"/>
      <c r="F94" s="16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103"/>
      <c r="V94" s="58"/>
      <c r="W94" s="58"/>
      <c r="X94" s="58"/>
      <c r="Y94" s="58"/>
      <c r="Z94" s="58"/>
    </row>
    <row r="95" spans="1:26" ht="12.75" customHeight="1">
      <c r="A95" s="64"/>
      <c r="B95" s="59"/>
      <c r="C95" s="64"/>
      <c r="D95" s="64"/>
      <c r="E95" s="64"/>
      <c r="F95" s="16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103"/>
      <c r="V95" s="58"/>
      <c r="W95" s="58"/>
      <c r="X95" s="58"/>
      <c r="Y95" s="58"/>
      <c r="Z95" s="58"/>
    </row>
    <row r="96" spans="1:26" ht="12.75" customHeight="1">
      <c r="A96" s="64"/>
      <c r="B96" s="3"/>
      <c r="C96" s="16"/>
      <c r="D96" s="16"/>
      <c r="E96" s="64"/>
      <c r="F96" s="16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103"/>
      <c r="V96" s="58"/>
      <c r="W96" s="58"/>
      <c r="X96" s="58"/>
      <c r="Y96" s="58"/>
      <c r="Z96" s="58"/>
    </row>
    <row r="97" spans="1:26" ht="12.75" customHeight="1">
      <c r="A97" s="64"/>
      <c r="B97" s="3"/>
      <c r="C97" s="16"/>
      <c r="D97" s="16"/>
      <c r="E97" s="64"/>
      <c r="F97" s="16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103"/>
      <c r="V97" s="58"/>
      <c r="W97" s="58"/>
      <c r="X97" s="58"/>
      <c r="Y97" s="58"/>
      <c r="Z97" s="58"/>
    </row>
    <row r="98" spans="1:26" ht="12.75" customHeight="1">
      <c r="A98" s="64"/>
      <c r="B98" s="59"/>
      <c r="C98" s="64"/>
      <c r="D98" s="55"/>
      <c r="E98" s="64"/>
      <c r="F98" s="16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103"/>
      <c r="V98" s="58"/>
      <c r="W98" s="58"/>
      <c r="X98" s="58"/>
      <c r="Y98" s="58"/>
      <c r="Z98" s="58"/>
    </row>
    <row r="99" spans="1:26" ht="12.75" customHeight="1">
      <c r="A99" s="64"/>
      <c r="B99" s="86"/>
      <c r="C99" s="64"/>
      <c r="D99" s="64"/>
      <c r="E99" s="64"/>
      <c r="F99" s="1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103"/>
      <c r="V99" s="58"/>
      <c r="W99" s="58"/>
      <c r="X99" s="58"/>
      <c r="Y99" s="58"/>
      <c r="Z99" s="58"/>
    </row>
    <row r="100" spans="1:26" ht="12.75" customHeight="1">
      <c r="A100" s="64"/>
      <c r="B100" s="86"/>
      <c r="C100" s="64"/>
      <c r="D100" s="64"/>
      <c r="E100" s="64"/>
      <c r="F100" s="16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103"/>
      <c r="V100" s="58"/>
      <c r="W100" s="58"/>
      <c r="X100" s="58"/>
      <c r="Y100" s="58"/>
      <c r="Z100" s="58"/>
    </row>
    <row r="101" spans="1:26" ht="12.75" customHeight="1">
      <c r="A101" s="64"/>
      <c r="B101" s="86"/>
      <c r="C101" s="64"/>
      <c r="D101" s="64"/>
      <c r="E101" s="64"/>
      <c r="F101" s="16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103"/>
      <c r="V101" s="58"/>
      <c r="W101" s="58"/>
      <c r="X101" s="58"/>
      <c r="Y101" s="58"/>
      <c r="Z101" s="58"/>
    </row>
    <row r="102" spans="1:26" ht="12.75" customHeight="1">
      <c r="A102" s="64"/>
      <c r="B102" s="86"/>
      <c r="C102" s="64"/>
      <c r="D102" s="64"/>
      <c r="E102" s="64"/>
      <c r="F102" s="16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103"/>
      <c r="V102" s="58"/>
      <c r="W102" s="58"/>
      <c r="X102" s="58"/>
      <c r="Y102" s="58"/>
      <c r="Z102" s="58"/>
    </row>
    <row r="103" spans="1:21" ht="12.75" customHeight="1">
      <c r="A103" s="64"/>
      <c r="B103" s="42"/>
      <c r="C103" s="111"/>
      <c r="D103" s="16"/>
      <c r="E103" s="64"/>
      <c r="F103" s="16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103"/>
    </row>
    <row r="104" spans="1:21" ht="12.75" customHeight="1">
      <c r="A104" s="64"/>
      <c r="B104" s="42"/>
      <c r="C104" s="111"/>
      <c r="D104" s="16"/>
      <c r="E104" s="64"/>
      <c r="F104" s="16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103"/>
    </row>
    <row r="105" spans="1:21" ht="12.75" customHeight="1">
      <c r="A105" s="64"/>
      <c r="B105" s="42"/>
      <c r="C105" s="111"/>
      <c r="D105" s="16"/>
      <c r="E105" s="64"/>
      <c r="F105" s="16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103"/>
    </row>
    <row r="106" spans="1:21" ht="12.75" customHeight="1">
      <c r="A106" s="64"/>
      <c r="B106" s="42"/>
      <c r="C106" s="111"/>
      <c r="D106" s="16"/>
      <c r="E106" s="64"/>
      <c r="F106" s="16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103"/>
    </row>
    <row r="107" spans="1:21" ht="12.75" customHeight="1">
      <c r="A107" s="64"/>
      <c r="B107" s="42"/>
      <c r="C107" s="64"/>
      <c r="D107" s="16"/>
      <c r="E107" s="64"/>
      <c r="F107" s="16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103"/>
    </row>
    <row r="108" spans="1:21" ht="12.75" customHeight="1">
      <c r="A108" s="64"/>
      <c r="B108" s="42"/>
      <c r="C108" s="64"/>
      <c r="D108" s="16"/>
      <c r="E108" s="64"/>
      <c r="F108" s="16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103"/>
    </row>
    <row r="109" spans="1:21" ht="12.75" customHeight="1">
      <c r="A109" s="64"/>
      <c r="B109" s="86"/>
      <c r="C109" s="64"/>
      <c r="D109" s="64"/>
      <c r="E109" s="64"/>
      <c r="F109" s="16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103"/>
    </row>
    <row r="110" spans="1:21" ht="12.75" customHeight="1">
      <c r="A110" s="64"/>
      <c r="B110" s="86"/>
      <c r="C110" s="64"/>
      <c r="D110" s="64"/>
      <c r="E110" s="64"/>
      <c r="F110" s="16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103"/>
    </row>
    <row r="111" spans="1:21" ht="12.75" customHeight="1">
      <c r="A111" s="64"/>
      <c r="B111" s="86"/>
      <c r="C111" s="64"/>
      <c r="D111" s="64"/>
      <c r="E111" s="64"/>
      <c r="F111" s="16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103"/>
    </row>
    <row r="112" spans="1:21" ht="12.75" customHeight="1">
      <c r="A112" s="64"/>
      <c r="B112" s="86"/>
      <c r="C112" s="64"/>
      <c r="D112" s="64"/>
      <c r="E112" s="64"/>
      <c r="F112" s="16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103"/>
    </row>
    <row r="113" spans="1:21" ht="12.75" customHeight="1">
      <c r="A113" s="64"/>
      <c r="B113" s="86"/>
      <c r="C113" s="64"/>
      <c r="D113" s="64"/>
      <c r="E113" s="64"/>
      <c r="F113" s="16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103"/>
    </row>
    <row r="114" spans="1:21" ht="12.75" customHeight="1">
      <c r="A114" s="64"/>
      <c r="B114" s="86"/>
      <c r="C114" s="64"/>
      <c r="D114" s="64"/>
      <c r="E114" s="64"/>
      <c r="F114" s="16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103"/>
    </row>
    <row r="115" spans="1:21" ht="12.75" customHeight="1">
      <c r="A115" s="64"/>
      <c r="B115" s="86"/>
      <c r="C115" s="64"/>
      <c r="D115" s="64"/>
      <c r="E115" s="64"/>
      <c r="F115" s="16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103"/>
    </row>
    <row r="116" spans="1:21" ht="12.75">
      <c r="A116" s="64"/>
      <c r="B116" s="112"/>
      <c r="C116" s="64"/>
      <c r="D116" s="55"/>
      <c r="E116" s="64"/>
      <c r="F116" s="16"/>
      <c r="G116" s="64"/>
      <c r="H116" s="64"/>
      <c r="I116" s="64"/>
      <c r="J116" s="64"/>
      <c r="K116" s="64"/>
      <c r="L116" s="64"/>
      <c r="M116" s="64"/>
      <c r="N116" s="64"/>
      <c r="O116" s="64"/>
      <c r="P116" s="55"/>
      <c r="Q116" s="55"/>
      <c r="R116" s="55"/>
      <c r="S116" s="64"/>
      <c r="T116" s="64"/>
      <c r="U116" s="59"/>
    </row>
    <row r="117" spans="1:20" ht="12.75">
      <c r="A117" s="58"/>
      <c r="B117" s="58"/>
      <c r="C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P117" s="58"/>
      <c r="Q117" s="58"/>
      <c r="R117" s="58"/>
      <c r="S117" s="58"/>
      <c r="T117" s="58"/>
    </row>
    <row r="118" spans="1:20" ht="12.75">
      <c r="A118" s="58"/>
      <c r="B118" s="58"/>
      <c r="C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P118" s="58"/>
      <c r="Q118" s="58"/>
      <c r="R118" s="58"/>
      <c r="S118" s="58"/>
      <c r="T118" s="58"/>
    </row>
    <row r="119" spans="1:20" ht="12.75">
      <c r="A119" s="58"/>
      <c r="B119" s="58"/>
      <c r="C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P119" s="58"/>
      <c r="Q119" s="58"/>
      <c r="R119" s="58"/>
      <c r="S119" s="58"/>
      <c r="T119" s="58"/>
    </row>
    <row r="120" spans="1:20" ht="12.75">
      <c r="A120" s="58"/>
      <c r="B120" s="58"/>
      <c r="C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P120" s="58"/>
      <c r="Q120" s="58"/>
      <c r="R120" s="58"/>
      <c r="S120" s="58"/>
      <c r="T120" s="58"/>
    </row>
    <row r="121" spans="1:20" ht="12.75">
      <c r="A121" s="58"/>
      <c r="B121" s="58"/>
      <c r="C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P121" s="58"/>
      <c r="Q121" s="58"/>
      <c r="R121" s="58"/>
      <c r="S121" s="58"/>
      <c r="T121" s="58"/>
    </row>
    <row r="122" spans="1:20" ht="12.75">
      <c r="A122" s="58"/>
      <c r="B122" s="58"/>
      <c r="C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P122" s="58"/>
      <c r="Q122" s="58"/>
      <c r="R122" s="58"/>
      <c r="S122" s="58"/>
      <c r="T122" s="58"/>
    </row>
    <row r="123" spans="1:20" ht="12.75">
      <c r="A123" s="58"/>
      <c r="B123" s="58"/>
      <c r="C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P123" s="58"/>
      <c r="Q123" s="58"/>
      <c r="R123" s="58"/>
      <c r="S123" s="58"/>
      <c r="T123" s="58"/>
    </row>
    <row r="124" spans="1:20" ht="12.75">
      <c r="A124" s="58"/>
      <c r="B124" s="58"/>
      <c r="C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P124" s="58"/>
      <c r="Q124" s="58"/>
      <c r="R124" s="58"/>
      <c r="S124" s="58"/>
      <c r="T124" s="58"/>
    </row>
  </sheetData>
  <sheetProtection/>
  <mergeCells count="4">
    <mergeCell ref="A1:U1"/>
    <mergeCell ref="A2:U2"/>
    <mergeCell ref="A4:U4"/>
    <mergeCell ref="M7:N7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2"/>
  <sheetViews>
    <sheetView zoomScalePageLayoutView="0" workbookViewId="0" topLeftCell="A1">
      <selection activeCell="W79" sqref="W79"/>
    </sheetView>
  </sheetViews>
  <sheetFormatPr defaultColWidth="9.00390625" defaultRowHeight="12.75"/>
  <cols>
    <col min="1" max="1" width="9.125" style="5" customWidth="1"/>
    <col min="2" max="2" width="20.375" style="5" customWidth="1"/>
    <col min="3" max="3" width="12.375" style="5" customWidth="1"/>
    <col min="4" max="4" width="13.00390625" style="5" customWidth="1"/>
    <col min="5" max="5" width="6.125" style="5" customWidth="1"/>
    <col min="6" max="6" width="6.625" style="5" customWidth="1"/>
    <col min="7" max="7" width="6.75390625" style="5" customWidth="1"/>
    <col min="8" max="8" width="5.375" style="5" customWidth="1"/>
    <col min="9" max="9" width="7.00390625" style="5" customWidth="1"/>
    <col min="10" max="10" width="5.625" style="5" customWidth="1"/>
    <col min="11" max="11" width="7.125" style="5" hidden="1" customWidth="1"/>
    <col min="12" max="12" width="0.12890625" style="5" customWidth="1"/>
    <col min="13" max="13" width="3.625" style="5" customWidth="1"/>
    <col min="14" max="14" width="9.00390625" style="5" customWidth="1"/>
    <col min="15" max="15" width="5.375" style="5" customWidth="1"/>
    <col min="16" max="16" width="4.75390625" style="5" hidden="1" customWidth="1"/>
    <col min="17" max="18" width="5.00390625" style="5" hidden="1" customWidth="1"/>
    <col min="19" max="19" width="4.625" style="5" hidden="1" customWidth="1"/>
    <col min="20" max="20" width="4.125" style="5" hidden="1" customWidth="1"/>
    <col min="21" max="21" width="5.375" style="121" customWidth="1"/>
    <col min="22" max="16384" width="9.125" style="5" customWidth="1"/>
  </cols>
  <sheetData>
    <row r="1" spans="1:21" ht="27.75">
      <c r="A1" s="155" t="s">
        <v>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5.75">
      <c r="A2" s="156" t="s">
        <v>89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4" spans="1:22" ht="23.25">
      <c r="A4" s="158" t="s">
        <v>30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58"/>
    </row>
    <row r="5" spans="1:22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61"/>
      <c r="R5" s="61"/>
      <c r="S5" s="62"/>
      <c r="T5" s="63"/>
      <c r="V5" s="58"/>
    </row>
    <row r="6" spans="1:22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83"/>
      <c r="Q6" s="69"/>
      <c r="R6" s="69"/>
      <c r="S6" s="69"/>
      <c r="T6" s="95"/>
      <c r="V6" s="58"/>
    </row>
    <row r="7" spans="1:22" ht="13.5" thickBot="1">
      <c r="A7" s="97" t="s">
        <v>31</v>
      </c>
      <c r="B7" s="98" t="s">
        <v>32</v>
      </c>
      <c r="C7" s="98" t="s">
        <v>33</v>
      </c>
      <c r="D7" s="98" t="s">
        <v>41</v>
      </c>
      <c r="E7" s="98" t="s">
        <v>34</v>
      </c>
      <c r="F7" s="98" t="s">
        <v>35</v>
      </c>
      <c r="G7" s="98" t="s">
        <v>36</v>
      </c>
      <c r="H7" s="98" t="s">
        <v>35</v>
      </c>
      <c r="I7" s="98" t="s">
        <v>37</v>
      </c>
      <c r="J7" s="98" t="s">
        <v>35</v>
      </c>
      <c r="K7" s="98"/>
      <c r="L7" s="98"/>
      <c r="M7" s="159" t="s">
        <v>38</v>
      </c>
      <c r="N7" s="160"/>
      <c r="O7" s="98" t="s">
        <v>35</v>
      </c>
      <c r="P7" s="118"/>
      <c r="Q7" s="119"/>
      <c r="R7" s="119"/>
      <c r="S7" s="119"/>
      <c r="T7" s="120"/>
      <c r="U7" s="102" t="s">
        <v>8</v>
      </c>
      <c r="V7" s="58"/>
    </row>
    <row r="8" spans="1:26" ht="12.75" customHeight="1">
      <c r="A8" s="137">
        <f>SUM(F8+H8+J8+L8+O8)</f>
        <v>1615</v>
      </c>
      <c r="B8" s="184" t="s">
        <v>230</v>
      </c>
      <c r="C8" s="185" t="s">
        <v>231</v>
      </c>
      <c r="D8" s="186" t="s">
        <v>47</v>
      </c>
      <c r="E8" s="65" t="s">
        <v>655</v>
      </c>
      <c r="F8" s="17">
        <f>IF(E8&lt;&gt;0,INT(46.0849*(13-E8)^1.81),0)</f>
        <v>428</v>
      </c>
      <c r="G8" s="183" t="s">
        <v>656</v>
      </c>
      <c r="H8" s="65">
        <f>IF(G8&lt;&gt;0,INT(0.188807*((G8*100)-210)^1.41),0)</f>
        <v>310</v>
      </c>
      <c r="I8" s="133" t="s">
        <v>623</v>
      </c>
      <c r="J8" s="148">
        <f>IF(I8&lt;&gt;0,INT(7.86*(I8-7.95)^1.1),0)</f>
        <v>279</v>
      </c>
      <c r="K8" s="65"/>
      <c r="L8" s="65"/>
      <c r="M8" s="133" t="s">
        <v>508</v>
      </c>
      <c r="N8" s="133" t="s">
        <v>927</v>
      </c>
      <c r="O8" s="148">
        <f>IF(M8+N8&lt;&gt;0,INT(0.19889*(185-((M8*60)+N8))^1.88),0)</f>
        <v>598</v>
      </c>
      <c r="P8" s="65"/>
      <c r="Q8" s="65"/>
      <c r="R8" s="65"/>
      <c r="S8" s="65"/>
      <c r="T8" s="122"/>
      <c r="U8" s="124" t="s">
        <v>508</v>
      </c>
      <c r="V8" s="58"/>
      <c r="W8" s="58"/>
      <c r="X8" s="58"/>
      <c r="Y8" s="58"/>
      <c r="Z8" s="58"/>
    </row>
    <row r="9" spans="1:26" ht="12.75" customHeight="1">
      <c r="A9" s="141">
        <f>SUM(F9+H9+J9+L9+O9)</f>
        <v>1568</v>
      </c>
      <c r="B9" s="187" t="s">
        <v>78</v>
      </c>
      <c r="C9" s="188">
        <v>2004</v>
      </c>
      <c r="D9" s="188" t="s">
        <v>136</v>
      </c>
      <c r="E9" s="66" t="s">
        <v>740</v>
      </c>
      <c r="F9" s="2">
        <f>IF(E9&lt;&gt;0,INT(46.0849*(13-E9)^1.81),0)</f>
        <v>477</v>
      </c>
      <c r="G9" s="66" t="s">
        <v>741</v>
      </c>
      <c r="H9" s="66">
        <f>IF(G9&lt;&gt;0,INT(0.188807*((G9*100)-210)^1.41),0)</f>
        <v>274</v>
      </c>
      <c r="I9" s="66" t="s">
        <v>742</v>
      </c>
      <c r="J9" s="66">
        <f>IF(I9&lt;&gt;0,INT(7.86*(I9-7.95)^1.1),0)</f>
        <v>216</v>
      </c>
      <c r="K9" s="66"/>
      <c r="L9" s="66"/>
      <c r="M9" s="132" t="s">
        <v>508</v>
      </c>
      <c r="N9" s="132" t="s">
        <v>743</v>
      </c>
      <c r="O9" s="146">
        <f>IF(M9+N9&lt;&gt;0,INT(0.19889*(185-((M9*60)+N9))^1.88),0)</f>
        <v>601</v>
      </c>
      <c r="P9" s="66"/>
      <c r="Q9" s="66"/>
      <c r="R9" s="66"/>
      <c r="S9" s="66"/>
      <c r="T9" s="123"/>
      <c r="U9" s="125" t="s">
        <v>468</v>
      </c>
      <c r="V9" s="58"/>
      <c r="W9" s="58"/>
      <c r="X9" s="58"/>
      <c r="Y9" s="58"/>
      <c r="Z9" s="58"/>
    </row>
    <row r="10" spans="1:26" ht="12.75" customHeight="1">
      <c r="A10" s="143">
        <f>SUM(F10+H10+J10+L10+O10)</f>
        <v>1472</v>
      </c>
      <c r="B10" s="149" t="s">
        <v>211</v>
      </c>
      <c r="C10" s="134" t="s">
        <v>49</v>
      </c>
      <c r="D10" s="150" t="s">
        <v>136</v>
      </c>
      <c r="E10" s="136" t="s">
        <v>764</v>
      </c>
      <c r="F10" s="2">
        <f>IF(E10&lt;&gt;0,INT(46.0849*(13-E10)^1.81),0)</f>
        <v>533</v>
      </c>
      <c r="G10" s="132" t="s">
        <v>765</v>
      </c>
      <c r="H10" s="66">
        <f>IF(G10&lt;&gt;0,INT(0.188807*((G10*100)-210)^1.41),0)</f>
        <v>331</v>
      </c>
      <c r="I10" s="66" t="s">
        <v>766</v>
      </c>
      <c r="J10" s="66">
        <f>IF(I10&lt;&gt;0,INT(7.86*(I10-7.95)^1.1),0)</f>
        <v>167</v>
      </c>
      <c r="K10" s="66"/>
      <c r="L10" s="66"/>
      <c r="M10" s="66" t="s">
        <v>468</v>
      </c>
      <c r="N10" s="66" t="s">
        <v>767</v>
      </c>
      <c r="O10" s="146">
        <f>IF(M10+N10&lt;&gt;0,INT(0.19889*(185-((M10*60)+N10))^1.88),0)</f>
        <v>441</v>
      </c>
      <c r="P10" s="82"/>
      <c r="Q10" s="82"/>
      <c r="R10" s="82"/>
      <c r="S10" s="66"/>
      <c r="T10" s="123"/>
      <c r="U10" s="126" t="s">
        <v>472</v>
      </c>
      <c r="V10" s="58"/>
      <c r="W10" s="58"/>
      <c r="X10" s="58"/>
      <c r="Y10" s="58"/>
      <c r="Z10" s="58"/>
    </row>
    <row r="11" spans="1:26" ht="12.75" customHeight="1">
      <c r="A11" s="70">
        <f>SUM(F11+H11+J11+L11+O11)</f>
        <v>1383</v>
      </c>
      <c r="B11" s="116" t="s">
        <v>184</v>
      </c>
      <c r="C11" s="117">
        <v>38466</v>
      </c>
      <c r="D11" s="72" t="s">
        <v>103</v>
      </c>
      <c r="E11" s="66" t="s">
        <v>639</v>
      </c>
      <c r="F11" s="2">
        <f>IF(E11&lt;&gt;0,INT(46.0849*(13-E11)^1.81),0)</f>
        <v>411</v>
      </c>
      <c r="G11" s="136" t="s">
        <v>640</v>
      </c>
      <c r="H11" s="66">
        <f>IF(G11&lt;&gt;0,INT(0.188807*((G11*100)-210)^1.41),0)</f>
        <v>322</v>
      </c>
      <c r="I11" s="66" t="s">
        <v>641</v>
      </c>
      <c r="J11" s="66">
        <f>IF(I11&lt;&gt;0,INT(7.86*(I11-7.95)^1.1),0)</f>
        <v>194</v>
      </c>
      <c r="K11" s="66"/>
      <c r="L11" s="66"/>
      <c r="M11" s="134" t="s">
        <v>468</v>
      </c>
      <c r="N11" s="134" t="s">
        <v>642</v>
      </c>
      <c r="O11" s="146">
        <f>IF(M11+N11&lt;&gt;0,INT(0.19889*(185-((M11*60)+N11))^1.88),0)</f>
        <v>456</v>
      </c>
      <c r="P11" s="66"/>
      <c r="Q11" s="66"/>
      <c r="R11" s="66"/>
      <c r="S11" s="66"/>
      <c r="T11" s="123"/>
      <c r="U11" s="127">
        <v>4</v>
      </c>
      <c r="V11" s="58"/>
      <c r="W11" s="58"/>
      <c r="X11" s="58"/>
      <c r="Y11" s="58"/>
      <c r="Z11" s="58"/>
    </row>
    <row r="12" spans="1:26" ht="12.75" customHeight="1">
      <c r="A12" s="70">
        <f>SUM(F12+H12+J12+L12+O12)</f>
        <v>1378</v>
      </c>
      <c r="B12" s="1" t="s">
        <v>209</v>
      </c>
      <c r="C12" s="2">
        <v>2004</v>
      </c>
      <c r="D12" s="2" t="s">
        <v>136</v>
      </c>
      <c r="E12" s="66" t="s">
        <v>744</v>
      </c>
      <c r="F12" s="2">
        <f>IF(E12&lt;&gt;0,INT(46.0849*(13-E12)^1.81),0)</f>
        <v>480</v>
      </c>
      <c r="G12" s="66" t="s">
        <v>745</v>
      </c>
      <c r="H12" s="66">
        <f>IF(G12&lt;&gt;0,INT(0.188807*((G12*100)-210)^1.41),0)</f>
        <v>281</v>
      </c>
      <c r="I12" s="66" t="s">
        <v>746</v>
      </c>
      <c r="J12" s="66">
        <f>IF(I12&lt;&gt;0,INT(7.86*(I12-7.95)^1.1),0)</f>
        <v>190</v>
      </c>
      <c r="K12" s="66"/>
      <c r="L12" s="66"/>
      <c r="M12" s="66" t="s">
        <v>468</v>
      </c>
      <c r="N12" s="66" t="s">
        <v>747</v>
      </c>
      <c r="O12" s="66">
        <f>IF(M12+N12&lt;&gt;0,INT(0.19889*(185-((M12*60)+N12))^1.88),0)</f>
        <v>427</v>
      </c>
      <c r="P12" s="66"/>
      <c r="Q12" s="66"/>
      <c r="R12" s="66"/>
      <c r="S12" s="66"/>
      <c r="T12" s="123"/>
      <c r="U12" s="125" t="s">
        <v>544</v>
      </c>
      <c r="V12" s="58"/>
      <c r="W12" s="58"/>
      <c r="X12" s="58"/>
      <c r="Y12" s="58"/>
      <c r="Z12" s="58"/>
    </row>
    <row r="13" spans="1:26" ht="12.75" customHeight="1">
      <c r="A13" s="70">
        <f>SUM(F13+H13+J13+L13+O13)</f>
        <v>1344</v>
      </c>
      <c r="B13" s="1" t="s">
        <v>79</v>
      </c>
      <c r="C13" s="2">
        <v>2005</v>
      </c>
      <c r="D13" s="2" t="s">
        <v>136</v>
      </c>
      <c r="E13" s="66" t="s">
        <v>729</v>
      </c>
      <c r="F13" s="2">
        <f>IF(E13&lt;&gt;0,INT(46.0849*(13-E13)^1.81),0)</f>
        <v>402</v>
      </c>
      <c r="G13" s="147" t="s">
        <v>928</v>
      </c>
      <c r="H13" s="66">
        <f>IF(G13&lt;&gt;0,INT(0.188807*((G13*100)-210)^1.41),0)</f>
        <v>301</v>
      </c>
      <c r="I13" s="66" t="s">
        <v>748</v>
      </c>
      <c r="J13" s="66">
        <f>IF(I13&lt;&gt;0,INT(7.86*(I13-7.95)^1.1),0)</f>
        <v>186</v>
      </c>
      <c r="K13" s="66"/>
      <c r="L13" s="66"/>
      <c r="M13" s="66" t="s">
        <v>468</v>
      </c>
      <c r="N13" s="66" t="s">
        <v>749</v>
      </c>
      <c r="O13" s="66">
        <f>IF(M13+N13&lt;&gt;0,INT(0.19889*(185-((M13*60)+N13))^1.88),0)</f>
        <v>455</v>
      </c>
      <c r="P13" s="66"/>
      <c r="Q13" s="66"/>
      <c r="R13" s="66"/>
      <c r="S13" s="66"/>
      <c r="T13" s="123"/>
      <c r="U13" s="125" t="s">
        <v>545</v>
      </c>
      <c r="V13" s="58"/>
      <c r="W13" s="58"/>
      <c r="X13" s="58"/>
      <c r="Y13" s="58"/>
      <c r="Z13" s="58"/>
    </row>
    <row r="14" spans="1:26" ht="12.75" customHeight="1">
      <c r="A14" s="70">
        <f>SUM(F14+H14+J14+L14+O14)</f>
        <v>1340</v>
      </c>
      <c r="B14" s="1" t="s">
        <v>205</v>
      </c>
      <c r="C14" s="76">
        <v>38161</v>
      </c>
      <c r="D14" s="2" t="s">
        <v>166</v>
      </c>
      <c r="E14" s="134" t="s">
        <v>867</v>
      </c>
      <c r="F14" s="2">
        <f>IF(E14&lt;&gt;0,INT(46.0849*(13-E14)^1.81),0)</f>
        <v>531</v>
      </c>
      <c r="G14" s="66" t="s">
        <v>868</v>
      </c>
      <c r="H14" s="66">
        <f>IF(G14&lt;&gt;0,INT(0.188807*((G14*100)-210)^1.41),0)</f>
        <v>239</v>
      </c>
      <c r="I14" s="66" t="s">
        <v>869</v>
      </c>
      <c r="J14" s="66">
        <f>IF(I14&lt;&gt;0,INT(7.86*(I14-7.95)^1.1),0)</f>
        <v>163</v>
      </c>
      <c r="K14" s="66"/>
      <c r="L14" s="66"/>
      <c r="M14" s="66" t="s">
        <v>468</v>
      </c>
      <c r="N14" s="66" t="s">
        <v>870</v>
      </c>
      <c r="O14" s="66">
        <f>IF(M14+N14&lt;&gt;0,INT(0.19889*(185-((M14*60)+N14))^1.88),0)</f>
        <v>407</v>
      </c>
      <c r="P14" s="66"/>
      <c r="Q14" s="66"/>
      <c r="R14" s="66"/>
      <c r="S14" s="66"/>
      <c r="T14" s="123"/>
      <c r="U14" s="127">
        <v>7</v>
      </c>
      <c r="V14" s="58"/>
      <c r="W14" s="58"/>
      <c r="X14" s="58"/>
      <c r="Y14" s="58"/>
      <c r="Z14" s="58"/>
    </row>
    <row r="15" spans="1:26" ht="12.75" customHeight="1">
      <c r="A15" s="70">
        <f>SUM(F15+H15+J15+L15+O15)</f>
        <v>1305</v>
      </c>
      <c r="B15" s="116" t="s">
        <v>183</v>
      </c>
      <c r="C15" s="117">
        <v>38422</v>
      </c>
      <c r="D15" s="72" t="s">
        <v>103</v>
      </c>
      <c r="E15" s="66" t="s">
        <v>635</v>
      </c>
      <c r="F15" s="2">
        <f>IF(E15&lt;&gt;0,INT(46.0849*(13-E15)^1.81),0)</f>
        <v>451</v>
      </c>
      <c r="G15" s="66" t="s">
        <v>636</v>
      </c>
      <c r="H15" s="66">
        <f>IF(G15&lt;&gt;0,INT(0.188807*((G15*100)-210)^1.41),0)</f>
        <v>198</v>
      </c>
      <c r="I15" s="66" t="s">
        <v>637</v>
      </c>
      <c r="J15" s="66">
        <f>IF(I15&lt;&gt;0,INT(7.86*(I15-7.95)^1.1),0)</f>
        <v>209</v>
      </c>
      <c r="K15" s="66"/>
      <c r="L15" s="66"/>
      <c r="M15" s="66" t="s">
        <v>468</v>
      </c>
      <c r="N15" s="66" t="s">
        <v>638</v>
      </c>
      <c r="O15" s="66">
        <f>IF(M15+N15&lt;&gt;0,INT(0.19889*(185-((M15*60)+N15))^1.88),0)</f>
        <v>447</v>
      </c>
      <c r="P15" s="66"/>
      <c r="Q15" s="66"/>
      <c r="R15" s="66"/>
      <c r="S15" s="66"/>
      <c r="T15" s="123"/>
      <c r="U15" s="125" t="s">
        <v>547</v>
      </c>
      <c r="V15" s="58"/>
      <c r="W15" s="58"/>
      <c r="X15" s="58"/>
      <c r="Y15" s="58"/>
      <c r="Z15" s="58"/>
    </row>
    <row r="16" spans="1:26" ht="12.75" customHeight="1">
      <c r="A16" s="70">
        <f>SUM(F16+H16+J16+L16+O16)</f>
        <v>1194</v>
      </c>
      <c r="B16" s="116" t="s">
        <v>180</v>
      </c>
      <c r="C16" s="117">
        <v>38194</v>
      </c>
      <c r="D16" s="72" t="s">
        <v>103</v>
      </c>
      <c r="E16" s="132" t="s">
        <v>617</v>
      </c>
      <c r="F16" s="2">
        <f>IF(E16&lt;&gt;0,INT(46.0849*(13-E16)^1.81),0)</f>
        <v>571</v>
      </c>
      <c r="G16" s="66" t="s">
        <v>618</v>
      </c>
      <c r="H16" s="66">
        <f>IF(G16&lt;&gt;0,INT(0.188807*((G16*100)-210)^1.41),0)</f>
        <v>270</v>
      </c>
      <c r="I16" s="66" t="s">
        <v>383</v>
      </c>
      <c r="J16" s="66">
        <f>IF(I16&lt;&gt;0,INT(7.86*(I16-7.95)^1.1),0)</f>
        <v>164</v>
      </c>
      <c r="K16" s="66"/>
      <c r="L16" s="66"/>
      <c r="M16" s="66" t="s">
        <v>468</v>
      </c>
      <c r="N16" s="66" t="s">
        <v>619</v>
      </c>
      <c r="O16" s="66">
        <f>IF(M16+N16&lt;&gt;0,INT(0.19889*(185-((M16*60)+N16))^1.88),0)</f>
        <v>189</v>
      </c>
      <c r="P16" s="66"/>
      <c r="Q16" s="66"/>
      <c r="R16" s="66"/>
      <c r="S16" s="66"/>
      <c r="T16" s="123"/>
      <c r="U16" s="125" t="s">
        <v>548</v>
      </c>
      <c r="V16" s="58"/>
      <c r="W16" s="58"/>
      <c r="X16" s="58"/>
      <c r="Y16" s="58"/>
      <c r="Z16" s="58"/>
    </row>
    <row r="17" spans="1:26" ht="12.75" customHeight="1">
      <c r="A17" s="70">
        <f>SUM(F17+H17+J17+L17+O17)</f>
        <v>1194</v>
      </c>
      <c r="B17" s="78" t="s">
        <v>90</v>
      </c>
      <c r="C17" s="79">
        <v>38072</v>
      </c>
      <c r="D17" s="78" t="s">
        <v>63</v>
      </c>
      <c r="E17" s="66" t="s">
        <v>705</v>
      </c>
      <c r="F17" s="2">
        <f>IF(E17&lt;&gt;0,INT(46.0849*(13-E17)^1.81),0)</f>
        <v>442</v>
      </c>
      <c r="G17" s="66" t="s">
        <v>706</v>
      </c>
      <c r="H17" s="66">
        <f>IF(G17&lt;&gt;0,INT(0.188807*((G17*100)-210)^1.41),0)</f>
        <v>254</v>
      </c>
      <c r="I17" s="66" t="s">
        <v>707</v>
      </c>
      <c r="J17" s="66">
        <f>IF(I17&lt;&gt;0,INT(7.86*(I17-7.95)^1.1),0)</f>
        <v>170</v>
      </c>
      <c r="K17" s="66"/>
      <c r="L17" s="66"/>
      <c r="M17" s="66" t="s">
        <v>468</v>
      </c>
      <c r="N17" s="66" t="s">
        <v>708</v>
      </c>
      <c r="O17" s="66">
        <f>IF(M17+N17&lt;&gt;0,INT(0.19889*(185-((M17*60)+N17))^1.88),0)</f>
        <v>328</v>
      </c>
      <c r="P17" s="66"/>
      <c r="Q17" s="66"/>
      <c r="R17" s="66"/>
      <c r="S17" s="66"/>
      <c r="T17" s="123"/>
      <c r="U17" s="125" t="s">
        <v>549</v>
      </c>
      <c r="V17" s="58"/>
      <c r="W17" s="58"/>
      <c r="X17" s="58"/>
      <c r="Y17" s="58"/>
      <c r="Z17" s="58"/>
    </row>
    <row r="18" spans="1:31" ht="12.75" customHeight="1">
      <c r="A18" s="70">
        <f>SUM(F18+H18+J18+L18+O18)</f>
        <v>1184</v>
      </c>
      <c r="B18" s="116" t="s">
        <v>181</v>
      </c>
      <c r="C18" s="117">
        <v>38371</v>
      </c>
      <c r="D18" s="72" t="s">
        <v>103</v>
      </c>
      <c r="E18" s="66" t="s">
        <v>628</v>
      </c>
      <c r="F18" s="2">
        <f>IF(E18&lt;&gt;0,INT(46.0849*(13-E18)^1.81),0)</f>
        <v>350</v>
      </c>
      <c r="G18" s="66" t="s">
        <v>629</v>
      </c>
      <c r="H18" s="66">
        <f>IF(G18&lt;&gt;0,INT(0.188807*((G18*100)-210)^1.41),0)</f>
        <v>220</v>
      </c>
      <c r="I18" s="66" t="s">
        <v>630</v>
      </c>
      <c r="J18" s="66">
        <f>IF(I18&lt;&gt;0,INT(7.86*(I18-7.95)^1.1),0)</f>
        <v>170</v>
      </c>
      <c r="K18" s="66"/>
      <c r="L18" s="66"/>
      <c r="M18" s="66" t="s">
        <v>468</v>
      </c>
      <c r="N18" s="66" t="s">
        <v>631</v>
      </c>
      <c r="O18" s="66">
        <f>IF(M18+N18&lt;&gt;0,INT(0.19889*(185-((M18*60)+N18))^1.88),0)</f>
        <v>444</v>
      </c>
      <c r="P18" s="66"/>
      <c r="Q18" s="66"/>
      <c r="R18" s="66"/>
      <c r="S18" s="66"/>
      <c r="T18" s="123"/>
      <c r="U18" s="127">
        <v>11</v>
      </c>
      <c r="V18" s="58"/>
      <c r="W18" s="58"/>
      <c r="X18" s="58"/>
      <c r="Y18" s="64"/>
      <c r="Z18" s="64"/>
      <c r="AA18" s="55"/>
      <c r="AB18" s="55"/>
      <c r="AC18" s="55"/>
      <c r="AD18" s="55"/>
      <c r="AE18" s="55"/>
    </row>
    <row r="19" spans="1:31" ht="12.75" customHeight="1">
      <c r="A19" s="70">
        <f>SUM(F19+H19+J19+L19+O19)</f>
        <v>1136</v>
      </c>
      <c r="B19" s="80" t="s">
        <v>65</v>
      </c>
      <c r="C19" s="79">
        <v>38077</v>
      </c>
      <c r="D19" s="78" t="s">
        <v>63</v>
      </c>
      <c r="E19" s="66" t="s">
        <v>725</v>
      </c>
      <c r="F19" s="2">
        <f>IF(E19&lt;&gt;0,INT(46.0849*(13-E19)^1.81),0)</f>
        <v>348</v>
      </c>
      <c r="G19" s="66" t="s">
        <v>726</v>
      </c>
      <c r="H19" s="66">
        <f>IF(G19&lt;&gt;0,INT(0.188807*((G19*100)-210)^1.41),0)</f>
        <v>261</v>
      </c>
      <c r="I19" s="66" t="s">
        <v>727</v>
      </c>
      <c r="J19" s="66">
        <f>IF(I19&lt;&gt;0,INT(7.86*(I19-7.95)^1.1),0)</f>
        <v>142</v>
      </c>
      <c r="K19" s="66"/>
      <c r="L19" s="66"/>
      <c r="M19" s="66" t="s">
        <v>468</v>
      </c>
      <c r="N19" s="66" t="s">
        <v>728</v>
      </c>
      <c r="O19" s="66">
        <f>IF(M19+N19&lt;&gt;0,INT(0.19889*(185-((M19*60)+N19))^1.88),0)</f>
        <v>385</v>
      </c>
      <c r="P19" s="66"/>
      <c r="Q19" s="66"/>
      <c r="R19" s="66"/>
      <c r="S19" s="66"/>
      <c r="T19" s="123"/>
      <c r="U19" s="125" t="s">
        <v>551</v>
      </c>
      <c r="V19" s="58"/>
      <c r="W19" s="58"/>
      <c r="X19" s="58"/>
      <c r="Y19" s="64"/>
      <c r="Z19" s="64"/>
      <c r="AA19" s="55"/>
      <c r="AB19" s="55"/>
      <c r="AC19" s="55"/>
      <c r="AD19" s="55"/>
      <c r="AE19" s="55"/>
    </row>
    <row r="20" spans="1:31" ht="12.75" customHeight="1">
      <c r="A20" s="70">
        <f>SUM(F20+H20+J20+L20+O20)</f>
        <v>1123</v>
      </c>
      <c r="B20" s="1" t="s">
        <v>77</v>
      </c>
      <c r="C20" s="2">
        <v>2005</v>
      </c>
      <c r="D20" s="2" t="s">
        <v>136</v>
      </c>
      <c r="E20" s="66" t="s">
        <v>750</v>
      </c>
      <c r="F20" s="2">
        <f>IF(E20&lt;&gt;0,INT(46.0849*(13-E20)^1.81),0)</f>
        <v>389</v>
      </c>
      <c r="G20" s="66" t="s">
        <v>751</v>
      </c>
      <c r="H20" s="66">
        <f>IF(G20&lt;&gt;0,INT(0.188807*((G20*100)-210)^1.41),0)</f>
        <v>246</v>
      </c>
      <c r="I20" s="66" t="s">
        <v>752</v>
      </c>
      <c r="J20" s="66">
        <f>IF(I20&lt;&gt;0,INT(7.86*(I20-7.95)^1.1),0)</f>
        <v>190</v>
      </c>
      <c r="K20" s="66"/>
      <c r="L20" s="66"/>
      <c r="M20" s="66" t="s">
        <v>468</v>
      </c>
      <c r="N20" s="66" t="s">
        <v>372</v>
      </c>
      <c r="O20" s="66">
        <f>IF(M20+N20&lt;&gt;0,INT(0.19889*(185-((M20*60)+N20))^1.88),0)</f>
        <v>298</v>
      </c>
      <c r="P20" s="66"/>
      <c r="Q20" s="66"/>
      <c r="R20" s="66"/>
      <c r="S20" s="66"/>
      <c r="T20" s="123"/>
      <c r="U20" s="125" t="s">
        <v>552</v>
      </c>
      <c r="V20" s="58"/>
      <c r="W20" s="58"/>
      <c r="X20" s="58"/>
      <c r="Y20" s="55"/>
      <c r="Z20" s="55"/>
      <c r="AA20" s="55"/>
      <c r="AB20" s="55"/>
      <c r="AC20" s="55"/>
      <c r="AD20" s="55"/>
      <c r="AE20" s="88"/>
    </row>
    <row r="21" spans="1:31" ht="12.75" customHeight="1">
      <c r="A21" s="70">
        <f>SUM(F21+H21+J21+L21+O21)</f>
        <v>1121</v>
      </c>
      <c r="B21" s="74" t="s">
        <v>53</v>
      </c>
      <c r="C21" s="73" t="s">
        <v>245</v>
      </c>
      <c r="D21" s="73" t="s">
        <v>47</v>
      </c>
      <c r="E21" s="66" t="s">
        <v>269</v>
      </c>
      <c r="F21" s="2">
        <f>IF(E21&lt;&gt;0,INT(46.0849*(13-E21)^1.81),0)</f>
        <v>386</v>
      </c>
      <c r="G21" s="66" t="s">
        <v>674</v>
      </c>
      <c r="H21" s="147">
        <f>IF(G21&lt;&gt;0,INT(0.188807*((G21*100)-210)^1.41),0)</f>
        <v>196</v>
      </c>
      <c r="I21" s="66" t="s">
        <v>675</v>
      </c>
      <c r="J21" s="66">
        <f>IF(I21&lt;&gt;0,INT(7.86*(I21-7.95)^1.1),0)</f>
        <v>88</v>
      </c>
      <c r="K21" s="66"/>
      <c r="L21" s="66"/>
      <c r="M21" s="66" t="s">
        <v>468</v>
      </c>
      <c r="N21" s="66" t="s">
        <v>676</v>
      </c>
      <c r="O21" s="66">
        <f>IF(M21+N21&lt;&gt;0,INT(0.19889*(185-((M21*60)+N21))^1.88),0)</f>
        <v>451</v>
      </c>
      <c r="P21" s="66"/>
      <c r="Q21" s="66"/>
      <c r="R21" s="66"/>
      <c r="S21" s="66"/>
      <c r="T21" s="123"/>
      <c r="U21" s="127">
        <v>14</v>
      </c>
      <c r="V21" s="58"/>
      <c r="W21" s="58"/>
      <c r="X21" s="58"/>
      <c r="Y21" s="55"/>
      <c r="Z21" s="55"/>
      <c r="AA21" s="55"/>
      <c r="AB21" s="55"/>
      <c r="AC21" s="55"/>
      <c r="AD21" s="55"/>
      <c r="AE21" s="88"/>
    </row>
    <row r="22" spans="1:31" ht="12.75" customHeight="1">
      <c r="A22" s="70">
        <f>SUM(F22+H22+J22+L22+O22)</f>
        <v>1120</v>
      </c>
      <c r="B22" s="116" t="s">
        <v>186</v>
      </c>
      <c r="C22" s="117">
        <v>38733</v>
      </c>
      <c r="D22" s="72" t="s">
        <v>103</v>
      </c>
      <c r="E22" s="66" t="s">
        <v>269</v>
      </c>
      <c r="F22" s="2">
        <f>IF(E22&lt;&gt;0,INT(46.0849*(13-E22)^1.81),0)</f>
        <v>386</v>
      </c>
      <c r="G22" s="66" t="s">
        <v>436</v>
      </c>
      <c r="H22" s="66">
        <f>IF(G22&lt;&gt;0,INT(0.188807*((G22*100)-210)^1.41),0)</f>
        <v>188</v>
      </c>
      <c r="I22" s="66" t="s">
        <v>646</v>
      </c>
      <c r="J22" s="66">
        <f>IF(I22&lt;&gt;0,INT(7.86*(I22-7.95)^1.1),0)</f>
        <v>164</v>
      </c>
      <c r="K22" s="66"/>
      <c r="L22" s="66"/>
      <c r="M22" s="66" t="s">
        <v>468</v>
      </c>
      <c r="N22" s="66" t="s">
        <v>647</v>
      </c>
      <c r="O22" s="66">
        <f>IF(M22+N22&lt;&gt;0,INT(0.19889*(185-((M22*60)+N22))^1.88),0)</f>
        <v>382</v>
      </c>
      <c r="P22" s="66"/>
      <c r="Q22" s="66"/>
      <c r="R22" s="66"/>
      <c r="S22" s="66"/>
      <c r="T22" s="123"/>
      <c r="U22" s="127">
        <v>15</v>
      </c>
      <c r="V22" s="58"/>
      <c r="W22" s="58"/>
      <c r="X22" s="58"/>
      <c r="Y22" s="55"/>
      <c r="Z22" s="55"/>
      <c r="AA22" s="55"/>
      <c r="AB22" s="55"/>
      <c r="AC22" s="55"/>
      <c r="AD22" s="55"/>
      <c r="AE22" s="88"/>
    </row>
    <row r="23" spans="1:31" ht="12.75" customHeight="1">
      <c r="A23" s="70">
        <f>SUM(F23+H23+J23+L23+O23)</f>
        <v>1083</v>
      </c>
      <c r="B23" s="71" t="s">
        <v>46</v>
      </c>
      <c r="C23" s="73" t="s">
        <v>226</v>
      </c>
      <c r="D23" s="73" t="s">
        <v>47</v>
      </c>
      <c r="E23" s="66" t="s">
        <v>651</v>
      </c>
      <c r="F23" s="2">
        <f>IF(E23&lt;&gt;0,INT(46.0849*(13-E23)^1.81),0)</f>
        <v>265</v>
      </c>
      <c r="G23" s="66" t="s">
        <v>652</v>
      </c>
      <c r="H23" s="66">
        <f>IF(G23&lt;&gt;0,INT(0.188807*((G23*100)-210)^1.41),0)</f>
        <v>182</v>
      </c>
      <c r="I23" s="132" t="s">
        <v>653</v>
      </c>
      <c r="J23" s="66">
        <f>IF(I23&lt;&gt;0,INT(7.86*(I23-7.95)^1.1),0)</f>
        <v>311</v>
      </c>
      <c r="K23" s="66"/>
      <c r="L23" s="66"/>
      <c r="M23" s="66" t="s">
        <v>468</v>
      </c>
      <c r="N23" s="66" t="s">
        <v>654</v>
      </c>
      <c r="O23" s="66">
        <f>IF(M23+N23&lt;&gt;0,INT(0.19889*(185-((M23*60)+N23))^1.88),0)</f>
        <v>325</v>
      </c>
      <c r="P23" s="66"/>
      <c r="Q23" s="66"/>
      <c r="R23" s="66"/>
      <c r="S23" s="66"/>
      <c r="T23" s="123"/>
      <c r="U23" s="125" t="s">
        <v>555</v>
      </c>
      <c r="V23" s="58"/>
      <c r="W23" s="58"/>
      <c r="X23" s="58"/>
      <c r="Y23" s="55"/>
      <c r="Z23" s="55"/>
      <c r="AA23" s="55"/>
      <c r="AB23" s="55"/>
      <c r="AC23" s="55"/>
      <c r="AD23" s="55"/>
      <c r="AE23" s="88"/>
    </row>
    <row r="24" spans="1:31" ht="12.75" customHeight="1">
      <c r="A24" s="70">
        <f>SUM(F24+H24+J24+L24+O24)</f>
        <v>1082</v>
      </c>
      <c r="B24" s="116" t="s">
        <v>182</v>
      </c>
      <c r="C24" s="117">
        <v>38369</v>
      </c>
      <c r="D24" s="72" t="s">
        <v>103</v>
      </c>
      <c r="E24" s="66" t="s">
        <v>628</v>
      </c>
      <c r="F24" s="2">
        <f>IF(E24&lt;&gt;0,INT(46.0849*(13-E24)^1.81),0)</f>
        <v>350</v>
      </c>
      <c r="G24" s="66" t="s">
        <v>632</v>
      </c>
      <c r="H24" s="66">
        <f>IF(G24&lt;&gt;0,INT(0.188807*((G24*100)-210)^1.41),0)</f>
        <v>170</v>
      </c>
      <c r="I24" s="66" t="s">
        <v>633</v>
      </c>
      <c r="J24" s="66">
        <f>IF(I24&lt;&gt;0,INT(7.86*(I24-7.95)^1.1),0)</f>
        <v>210</v>
      </c>
      <c r="K24" s="66"/>
      <c r="L24" s="66"/>
      <c r="M24" s="66" t="s">
        <v>468</v>
      </c>
      <c r="N24" s="66" t="s">
        <v>634</v>
      </c>
      <c r="O24" s="66">
        <f>IF(M24+N24&lt;&gt;0,INT(0.19889*(185-((M24*60)+N24))^1.88),0)</f>
        <v>352</v>
      </c>
      <c r="P24" s="66"/>
      <c r="Q24" s="66"/>
      <c r="R24" s="66"/>
      <c r="S24" s="66"/>
      <c r="T24" s="123"/>
      <c r="U24" s="127">
        <v>17</v>
      </c>
      <c r="V24" s="58"/>
      <c r="W24" s="58"/>
      <c r="X24" s="58"/>
      <c r="Y24" s="55"/>
      <c r="Z24" s="55"/>
      <c r="AA24" s="55"/>
      <c r="AB24" s="55"/>
      <c r="AC24" s="55"/>
      <c r="AD24" s="55"/>
      <c r="AE24" s="88"/>
    </row>
    <row r="25" spans="1:31" ht="12.75" customHeight="1">
      <c r="A25" s="70">
        <f>SUM(F25+H25+J25+L25+O25)</f>
        <v>1077</v>
      </c>
      <c r="B25" s="1" t="s">
        <v>75</v>
      </c>
      <c r="C25" s="2">
        <v>2004</v>
      </c>
      <c r="D25" s="2" t="s">
        <v>136</v>
      </c>
      <c r="E25" s="66" t="s">
        <v>294</v>
      </c>
      <c r="F25" s="2">
        <f>IF(E25&lt;&gt;0,INT(46.0849*(13-E25)^1.81),0)</f>
        <v>384</v>
      </c>
      <c r="G25" s="66" t="s">
        <v>445</v>
      </c>
      <c r="H25" s="66">
        <f>IF(G25&lt;&gt;0,INT(0.188807*((G25*100)-210)^1.41),0)</f>
        <v>202</v>
      </c>
      <c r="I25" s="66" t="s">
        <v>757</v>
      </c>
      <c r="J25" s="66">
        <f>IF(I25&lt;&gt;0,INT(7.86*(I25-7.95)^1.1),0)</f>
        <v>168</v>
      </c>
      <c r="K25" s="66"/>
      <c r="L25" s="66"/>
      <c r="M25" s="66" t="s">
        <v>468</v>
      </c>
      <c r="N25" s="66" t="s">
        <v>758</v>
      </c>
      <c r="O25" s="66">
        <f>IF(M25+N25&lt;&gt;0,INT(0.19889*(185-((M25*60)+N25))^1.88),0)</f>
        <v>323</v>
      </c>
      <c r="P25" s="66"/>
      <c r="Q25" s="66"/>
      <c r="R25" s="66"/>
      <c r="S25" s="66"/>
      <c r="T25" s="123"/>
      <c r="U25" s="125" t="s">
        <v>557</v>
      </c>
      <c r="V25" s="58"/>
      <c r="W25" s="58"/>
      <c r="X25" s="58"/>
      <c r="Y25" s="55"/>
      <c r="Z25" s="55"/>
      <c r="AA25" s="55"/>
      <c r="AB25" s="55"/>
      <c r="AC25" s="55"/>
      <c r="AD25" s="55"/>
      <c r="AE25" s="88"/>
    </row>
    <row r="26" spans="1:31" ht="12.75" customHeight="1">
      <c r="A26" s="70">
        <f>SUM(F26+H26+J26+L26+O26)</f>
        <v>1057</v>
      </c>
      <c r="B26" s="116" t="s">
        <v>177</v>
      </c>
      <c r="C26" s="117">
        <v>38313</v>
      </c>
      <c r="D26" s="72" t="s">
        <v>103</v>
      </c>
      <c r="E26" s="66" t="s">
        <v>622</v>
      </c>
      <c r="F26" s="2">
        <f>IF(E26&lt;&gt;0,INT(46.0849*(13-E26)^1.81),0)</f>
        <v>338</v>
      </c>
      <c r="G26" s="66" t="s">
        <v>415</v>
      </c>
      <c r="H26" s="66">
        <f>IF(G26&lt;&gt;0,INT(0.188807*((G26*100)-210)^1.41),0)</f>
        <v>180</v>
      </c>
      <c r="I26" s="146" t="s">
        <v>657</v>
      </c>
      <c r="J26" s="147">
        <f>IF(I26&lt;&gt;0,INT(7.86*(I26-7.95)^1.1),0)</f>
        <v>218</v>
      </c>
      <c r="K26" s="66"/>
      <c r="L26" s="66"/>
      <c r="M26" s="66" t="s">
        <v>468</v>
      </c>
      <c r="N26" s="66" t="s">
        <v>624</v>
      </c>
      <c r="O26" s="66">
        <f>IF(M26+N26&lt;&gt;0,INT(0.19889*(185-((M26*60)+N26))^1.88),0)</f>
        <v>321</v>
      </c>
      <c r="P26" s="66"/>
      <c r="Q26" s="66"/>
      <c r="R26" s="66"/>
      <c r="S26" s="66"/>
      <c r="T26" s="123"/>
      <c r="U26" s="127">
        <v>19</v>
      </c>
      <c r="V26" s="58"/>
      <c r="W26" s="58"/>
      <c r="X26" s="58"/>
      <c r="Y26" s="55"/>
      <c r="Z26" s="55"/>
      <c r="AA26" s="55"/>
      <c r="AB26" s="55"/>
      <c r="AC26" s="55"/>
      <c r="AD26" s="55"/>
      <c r="AE26" s="88"/>
    </row>
    <row r="27" spans="1:31" ht="12.75" customHeight="1">
      <c r="A27" s="70">
        <f>SUM(F27+H27+J27+L27+O27)</f>
        <v>1056</v>
      </c>
      <c r="B27" s="116" t="s">
        <v>178</v>
      </c>
      <c r="C27" s="117">
        <v>38049</v>
      </c>
      <c r="D27" s="72" t="s">
        <v>103</v>
      </c>
      <c r="E27" s="66" t="s">
        <v>625</v>
      </c>
      <c r="F27" s="2">
        <f>IF(E27&lt;&gt;0,INT(46.0849*(13-E27)^1.81),0)</f>
        <v>357</v>
      </c>
      <c r="G27" s="66" t="s">
        <v>451</v>
      </c>
      <c r="H27" s="66">
        <f>IF(G27&lt;&gt;0,INT(0.188807*((G27*100)-210)^1.41),0)</f>
        <v>208</v>
      </c>
      <c r="I27" s="66" t="s">
        <v>626</v>
      </c>
      <c r="J27" s="66">
        <f>IF(I27&lt;&gt;0,INT(7.86*(I27-7.95)^1.1),0)</f>
        <v>212</v>
      </c>
      <c r="K27" s="66"/>
      <c r="L27" s="66"/>
      <c r="M27" s="66" t="s">
        <v>468</v>
      </c>
      <c r="N27" s="66" t="s">
        <v>627</v>
      </c>
      <c r="O27" s="66">
        <f>IF(M27+N27&lt;&gt;0,INT(0.19889*(185-((M27*60)+N27))^1.88),0)</f>
        <v>279</v>
      </c>
      <c r="P27" s="66"/>
      <c r="Q27" s="66"/>
      <c r="R27" s="66"/>
      <c r="S27" s="66"/>
      <c r="T27" s="123"/>
      <c r="U27" s="125" t="s">
        <v>559</v>
      </c>
      <c r="V27" s="58"/>
      <c r="W27" s="58"/>
      <c r="X27" s="58"/>
      <c r="Y27" s="55"/>
      <c r="Z27" s="55"/>
      <c r="AA27" s="55"/>
      <c r="AB27" s="55"/>
      <c r="AC27" s="55"/>
      <c r="AD27" s="55"/>
      <c r="AE27" s="88"/>
    </row>
    <row r="28" spans="1:31" ht="12.75" customHeight="1">
      <c r="A28" s="70">
        <f>SUM(F28+H28+J28+L28+O28)</f>
        <v>1032</v>
      </c>
      <c r="B28" s="1" t="s">
        <v>172</v>
      </c>
      <c r="C28" s="76">
        <v>38168</v>
      </c>
      <c r="D28" s="2" t="s">
        <v>97</v>
      </c>
      <c r="E28" s="66" t="s">
        <v>732</v>
      </c>
      <c r="F28" s="2">
        <f>IF(E28&lt;&gt;0,INT(46.0849*(13-E28)^1.81),0)</f>
        <v>382</v>
      </c>
      <c r="G28" s="66" t="s">
        <v>809</v>
      </c>
      <c r="H28" s="66">
        <f>IF(G28&lt;&gt;0,INT(0.188807*((G28*100)-210)^1.41),0)</f>
        <v>210</v>
      </c>
      <c r="I28" s="66" t="s">
        <v>810</v>
      </c>
      <c r="J28" s="66">
        <f>IF(I28&lt;&gt;0,INT(7.86*(I28-7.95)^1.1),0)</f>
        <v>150</v>
      </c>
      <c r="K28" s="66"/>
      <c r="L28" s="66"/>
      <c r="M28" s="66" t="s">
        <v>468</v>
      </c>
      <c r="N28" s="66" t="s">
        <v>811</v>
      </c>
      <c r="O28" s="66">
        <f>IF(M28+N28&lt;&gt;0,INT(0.19889*(185-((M28*60)+N28))^1.88),0)</f>
        <v>290</v>
      </c>
      <c r="P28" s="66"/>
      <c r="Q28" s="66"/>
      <c r="R28" s="66"/>
      <c r="S28" s="66"/>
      <c r="T28" s="123"/>
      <c r="U28" s="125" t="s">
        <v>560</v>
      </c>
      <c r="V28" s="58"/>
      <c r="W28" s="58"/>
      <c r="X28" s="58"/>
      <c r="Y28" s="55"/>
      <c r="Z28" s="55"/>
      <c r="AA28" s="55"/>
      <c r="AB28" s="55"/>
      <c r="AC28" s="55"/>
      <c r="AD28" s="55"/>
      <c r="AE28" s="88"/>
    </row>
    <row r="29" spans="1:31" ht="12.75" customHeight="1">
      <c r="A29" s="70">
        <f>SUM(F29+H29+J29+L29+O29)</f>
        <v>1018</v>
      </c>
      <c r="B29" s="1" t="s">
        <v>208</v>
      </c>
      <c r="C29" s="2">
        <v>2004</v>
      </c>
      <c r="D29" s="2" t="s">
        <v>136</v>
      </c>
      <c r="E29" s="66" t="s">
        <v>738</v>
      </c>
      <c r="F29" s="2">
        <f>IF(E29&lt;&gt;0,INT(46.0849*(13-E29)^1.81),0)</f>
        <v>300</v>
      </c>
      <c r="G29" s="66" t="s">
        <v>406</v>
      </c>
      <c r="H29" s="66">
        <f>IF(G29&lt;&gt;0,INT(0.188807*((G29*100)-210)^1.41),0)</f>
        <v>190</v>
      </c>
      <c r="I29" s="66" t="s">
        <v>739</v>
      </c>
      <c r="J29" s="66">
        <f>IF(I29&lt;&gt;0,INT(7.86*(I29-7.95)^1.1),0)</f>
        <v>162</v>
      </c>
      <c r="K29" s="66"/>
      <c r="L29" s="66"/>
      <c r="M29" s="66" t="s">
        <v>468</v>
      </c>
      <c r="N29" s="66" t="s">
        <v>322</v>
      </c>
      <c r="O29" s="66">
        <f>IF(M29+N29&lt;&gt;0,INT(0.19889*(185-((M29*60)+N29))^1.88),0)</f>
        <v>366</v>
      </c>
      <c r="P29" s="66"/>
      <c r="Q29" s="66"/>
      <c r="R29" s="66"/>
      <c r="S29" s="66"/>
      <c r="T29" s="123"/>
      <c r="U29" s="125" t="s">
        <v>561</v>
      </c>
      <c r="V29" s="58"/>
      <c r="W29" s="58"/>
      <c r="X29" s="58"/>
      <c r="Y29" s="55"/>
      <c r="Z29" s="55"/>
      <c r="AA29" s="55"/>
      <c r="AB29" s="55"/>
      <c r="AC29" s="55"/>
      <c r="AD29" s="55"/>
      <c r="AE29" s="88"/>
    </row>
    <row r="30" spans="1:31" ht="12.75" customHeight="1">
      <c r="A30" s="70">
        <f>SUM(F30+H30+J30+L30+O30)</f>
        <v>1015</v>
      </c>
      <c r="B30" s="1" t="s">
        <v>202</v>
      </c>
      <c r="C30" s="76">
        <v>38309</v>
      </c>
      <c r="D30" s="2" t="s">
        <v>166</v>
      </c>
      <c r="E30" s="66" t="s">
        <v>663</v>
      </c>
      <c r="F30" s="2">
        <f>IF(E30&lt;&gt;0,INT(46.0849*(13-E30)^1.81),0)</f>
        <v>283</v>
      </c>
      <c r="G30" s="66" t="s">
        <v>857</v>
      </c>
      <c r="H30" s="66">
        <f>IF(G30&lt;&gt;0,INT(0.188807*((G30*100)-210)^1.41),0)</f>
        <v>165</v>
      </c>
      <c r="I30" s="66" t="s">
        <v>766</v>
      </c>
      <c r="J30" s="66">
        <f>IF(I30&lt;&gt;0,INT(7.86*(I30-7.95)^1.1),0)</f>
        <v>167</v>
      </c>
      <c r="K30" s="66"/>
      <c r="L30" s="66"/>
      <c r="M30" s="66" t="s">
        <v>468</v>
      </c>
      <c r="N30" s="66" t="s">
        <v>858</v>
      </c>
      <c r="O30" s="66">
        <f>IF(M30+N30&lt;&gt;0,INT(0.19889*(185-((M30*60)+N30))^1.88),0)</f>
        <v>400</v>
      </c>
      <c r="P30" s="66"/>
      <c r="Q30" s="66"/>
      <c r="R30" s="66"/>
      <c r="S30" s="66"/>
      <c r="T30" s="123"/>
      <c r="U30" s="125" t="s">
        <v>562</v>
      </c>
      <c r="V30" s="58"/>
      <c r="W30" s="58"/>
      <c r="X30" s="58"/>
      <c r="Y30" s="87"/>
      <c r="Z30" s="88"/>
      <c r="AA30" s="55"/>
      <c r="AB30" s="55"/>
      <c r="AC30" s="55"/>
      <c r="AD30" s="55"/>
      <c r="AE30" s="88"/>
    </row>
    <row r="31" spans="1:31" ht="12.75" customHeight="1">
      <c r="A31" s="70">
        <f>SUM(F31+H31+J31+L31+O31)</f>
        <v>1003</v>
      </c>
      <c r="B31" s="80" t="s">
        <v>92</v>
      </c>
      <c r="C31" s="79">
        <v>38084</v>
      </c>
      <c r="D31" s="78" t="s">
        <v>63</v>
      </c>
      <c r="E31" s="66" t="s">
        <v>288</v>
      </c>
      <c r="F31" s="2">
        <f>IF(E31&lt;&gt;0,INT(46.0849*(13-E31)^1.81),0)</f>
        <v>456</v>
      </c>
      <c r="G31" s="66" t="s">
        <v>715</v>
      </c>
      <c r="H31" s="66">
        <f>IF(G31&lt;&gt;0,INT(0.188807*((G31*100)-210)^1.41),0)</f>
        <v>223</v>
      </c>
      <c r="I31" s="66" t="s">
        <v>716</v>
      </c>
      <c r="J31" s="66">
        <f>IF(I31&lt;&gt;0,INT(7.86*(I31-7.95)^1.1),0)</f>
        <v>136</v>
      </c>
      <c r="K31" s="66"/>
      <c r="L31" s="66"/>
      <c r="M31" s="66" t="s">
        <v>468</v>
      </c>
      <c r="N31" s="66" t="s">
        <v>717</v>
      </c>
      <c r="O31" s="66">
        <f>IF(M31+N31&lt;&gt;0,INT(0.19889*(185-((M31*60)+N31))^1.88),0)</f>
        <v>188</v>
      </c>
      <c r="P31" s="66"/>
      <c r="Q31" s="66"/>
      <c r="R31" s="66"/>
      <c r="S31" s="66"/>
      <c r="T31" s="123"/>
      <c r="U31" s="125" t="s">
        <v>563</v>
      </c>
      <c r="V31" s="58"/>
      <c r="W31" s="58"/>
      <c r="X31" s="58"/>
      <c r="Y31" s="55"/>
      <c r="Z31" s="55"/>
      <c r="AA31" s="55"/>
      <c r="AB31" s="55"/>
      <c r="AC31" s="55"/>
      <c r="AD31" s="55"/>
      <c r="AE31" s="88"/>
    </row>
    <row r="32" spans="1:31" ht="12.75" customHeight="1">
      <c r="A32" s="70">
        <f>SUM(F32+H32+J32+L32+O32)</f>
        <v>978</v>
      </c>
      <c r="B32" s="1" t="s">
        <v>210</v>
      </c>
      <c r="C32" s="2">
        <v>2004</v>
      </c>
      <c r="D32" s="2" t="s">
        <v>136</v>
      </c>
      <c r="E32" s="66" t="s">
        <v>622</v>
      </c>
      <c r="F32" s="2">
        <f>IF(E32&lt;&gt;0,INT(46.0849*(13-E32)^1.81),0)</f>
        <v>338</v>
      </c>
      <c r="G32" s="66" t="s">
        <v>456</v>
      </c>
      <c r="H32" s="66">
        <f>IF(G32&lt;&gt;0,INT(0.188807*((G32*100)-210)^1.41),0)</f>
        <v>186</v>
      </c>
      <c r="I32" s="66" t="s">
        <v>753</v>
      </c>
      <c r="J32" s="66">
        <f>IF(I32&lt;&gt;0,INT(7.86*(I32-7.95)^1.1),0)</f>
        <v>61</v>
      </c>
      <c r="K32" s="66"/>
      <c r="L32" s="66"/>
      <c r="M32" s="66" t="s">
        <v>468</v>
      </c>
      <c r="N32" s="66" t="s">
        <v>754</v>
      </c>
      <c r="O32" s="66">
        <f>IF(M32+N32&lt;&gt;0,INT(0.19889*(185-((M32*60)+N32))^1.88),0)</f>
        <v>393</v>
      </c>
      <c r="P32" s="66"/>
      <c r="Q32" s="66"/>
      <c r="R32" s="66"/>
      <c r="S32" s="66"/>
      <c r="T32" s="123"/>
      <c r="U32" s="125" t="s">
        <v>564</v>
      </c>
      <c r="V32" s="58"/>
      <c r="W32" s="58"/>
      <c r="X32" s="58"/>
      <c r="Y32" s="55"/>
      <c r="Z32" s="55"/>
      <c r="AA32" s="55"/>
      <c r="AB32" s="55"/>
      <c r="AC32" s="55"/>
      <c r="AD32" s="55"/>
      <c r="AE32" s="88"/>
    </row>
    <row r="33" spans="1:31" ht="12.75" customHeight="1">
      <c r="A33" s="70">
        <f>SUM(F33+H33+J33+L33+O33)</f>
        <v>966</v>
      </c>
      <c r="B33" s="71" t="s">
        <v>44</v>
      </c>
      <c r="C33" s="73" t="s">
        <v>143</v>
      </c>
      <c r="D33" s="73" t="s">
        <v>47</v>
      </c>
      <c r="E33" s="66" t="s">
        <v>648</v>
      </c>
      <c r="F33" s="2">
        <f>IF(E33&lt;&gt;0,INT(46.0849*(13-E33)^1.81),0)</f>
        <v>342</v>
      </c>
      <c r="G33" s="66" t="s">
        <v>445</v>
      </c>
      <c r="H33" s="66">
        <f>IF(G33&lt;&gt;0,INT(0.188807*((G33*100)-210)^1.41),0)</f>
        <v>202</v>
      </c>
      <c r="I33" s="66" t="s">
        <v>649</v>
      </c>
      <c r="J33" s="66">
        <f>IF(I33&lt;&gt;0,INT(7.86*(I33-7.95)^1.1),0)</f>
        <v>175</v>
      </c>
      <c r="K33" s="66"/>
      <c r="L33" s="66"/>
      <c r="M33" s="66" t="s">
        <v>468</v>
      </c>
      <c r="N33" s="66" t="s">
        <v>650</v>
      </c>
      <c r="O33" s="66">
        <f>IF(M33+N33&lt;&gt;0,INT(0.19889*(185-((M33*60)+N33))^1.88),0)</f>
        <v>247</v>
      </c>
      <c r="P33" s="66"/>
      <c r="Q33" s="66"/>
      <c r="R33" s="66"/>
      <c r="S33" s="66"/>
      <c r="T33" s="123"/>
      <c r="U33" s="125" t="s">
        <v>565</v>
      </c>
      <c r="V33" s="58"/>
      <c r="W33" s="58"/>
      <c r="X33" s="58"/>
      <c r="Y33" s="55"/>
      <c r="Z33" s="55"/>
      <c r="AA33" s="55"/>
      <c r="AB33" s="55"/>
      <c r="AC33" s="55"/>
      <c r="AD33" s="55"/>
      <c r="AE33" s="88"/>
    </row>
    <row r="34" spans="1:31" ht="12.75" customHeight="1">
      <c r="A34" s="70">
        <f>SUM(F34+H34+J34+L34+O34)</f>
        <v>965</v>
      </c>
      <c r="B34" s="1" t="s">
        <v>254</v>
      </c>
      <c r="C34" s="2">
        <v>2004</v>
      </c>
      <c r="D34" s="2" t="s">
        <v>168</v>
      </c>
      <c r="E34" s="66" t="s">
        <v>270</v>
      </c>
      <c r="F34" s="2">
        <f>IF(E34&lt;&gt;0,INT(46.0849*(13-E34)^1.81),0)</f>
        <v>326</v>
      </c>
      <c r="G34" s="66" t="s">
        <v>437</v>
      </c>
      <c r="H34" s="66">
        <f>IF(G34&lt;&gt;0,INT(0.188807*((G34*100)-210)^1.41),0)</f>
        <v>252</v>
      </c>
      <c r="I34" s="66" t="s">
        <v>890</v>
      </c>
      <c r="J34" s="66">
        <f>IF(I34&lt;&gt;0,INT(7.86*(I34-7.95)^1.1),0)</f>
        <v>127</v>
      </c>
      <c r="K34" s="66"/>
      <c r="L34" s="66"/>
      <c r="M34" s="66" t="s">
        <v>468</v>
      </c>
      <c r="N34" s="66" t="s">
        <v>891</v>
      </c>
      <c r="O34" s="66">
        <f>IF(M34+N34&lt;&gt;0,INT(0.19889*(185-((M34*60)+N34))^1.88),0)</f>
        <v>260</v>
      </c>
      <c r="P34" s="66"/>
      <c r="Q34" s="66"/>
      <c r="R34" s="66"/>
      <c r="S34" s="66"/>
      <c r="T34" s="123"/>
      <c r="U34" s="125" t="s">
        <v>566</v>
      </c>
      <c r="V34" s="58"/>
      <c r="W34" s="58"/>
      <c r="X34" s="58"/>
      <c r="Y34" s="55"/>
      <c r="Z34" s="55"/>
      <c r="AA34" s="55"/>
      <c r="AB34" s="55"/>
      <c r="AC34" s="55"/>
      <c r="AD34" s="55"/>
      <c r="AE34" s="88"/>
    </row>
    <row r="35" spans="1:31" ht="12.75" customHeight="1">
      <c r="A35" s="70">
        <f>SUM(F35+H35+J35+L35+O35)</f>
        <v>952</v>
      </c>
      <c r="B35" s="1" t="s">
        <v>203</v>
      </c>
      <c r="C35" s="76">
        <v>38294</v>
      </c>
      <c r="D35" s="2" t="s">
        <v>166</v>
      </c>
      <c r="E35" s="66" t="s">
        <v>859</v>
      </c>
      <c r="F35" s="2">
        <f>IF(E35&lt;&gt;0,INT(46.0849*(13-E35)^1.81),0)</f>
        <v>281</v>
      </c>
      <c r="G35" s="66" t="s">
        <v>860</v>
      </c>
      <c r="H35" s="66">
        <f>IF(G35&lt;&gt;0,INT(0.188807*((G35*100)-210)^1.41),0)</f>
        <v>200</v>
      </c>
      <c r="I35" s="66" t="s">
        <v>861</v>
      </c>
      <c r="J35" s="66">
        <f>IF(I35&lt;&gt;0,INT(7.86*(I35-7.95)^1.1),0)</f>
        <v>125</v>
      </c>
      <c r="K35" s="66"/>
      <c r="L35" s="66"/>
      <c r="M35" s="66" t="s">
        <v>468</v>
      </c>
      <c r="N35" s="66" t="s">
        <v>862</v>
      </c>
      <c r="O35" s="66">
        <f>IF(M35+N35&lt;&gt;0,INT(0.19889*(185-((M35*60)+N35))^1.88),0)</f>
        <v>346</v>
      </c>
      <c r="P35" s="66"/>
      <c r="Q35" s="66"/>
      <c r="R35" s="66"/>
      <c r="S35" s="66"/>
      <c r="T35" s="123"/>
      <c r="U35" s="125" t="s">
        <v>567</v>
      </c>
      <c r="V35" s="58"/>
      <c r="W35" s="58"/>
      <c r="X35" s="58"/>
      <c r="Y35" s="55"/>
      <c r="Z35" s="55"/>
      <c r="AA35" s="55"/>
      <c r="AB35" s="55"/>
      <c r="AC35" s="55"/>
      <c r="AD35" s="55"/>
      <c r="AE35" s="88"/>
    </row>
    <row r="36" spans="1:31" ht="12.75" customHeight="1">
      <c r="A36" s="70">
        <f>SUM(F36+H36+J36+L36+O36)</f>
        <v>945</v>
      </c>
      <c r="B36" s="1" t="s">
        <v>80</v>
      </c>
      <c r="C36" s="2">
        <v>2005</v>
      </c>
      <c r="D36" s="2" t="s">
        <v>136</v>
      </c>
      <c r="E36" s="66" t="s">
        <v>271</v>
      </c>
      <c r="F36" s="2">
        <f>IF(E36&lt;&gt;0,INT(46.0849*(13-E36)^1.81),0)</f>
        <v>324</v>
      </c>
      <c r="G36" s="66" t="s">
        <v>452</v>
      </c>
      <c r="H36" s="66">
        <f>IF(G36&lt;&gt;0,INT(0.188807*((G36*100)-210)^1.41),0)</f>
        <v>214</v>
      </c>
      <c r="I36" s="66" t="s">
        <v>759</v>
      </c>
      <c r="J36" s="66">
        <f>IF(I36&lt;&gt;0,INT(7.86*(I36-7.95)^1.1),0)</f>
        <v>71</v>
      </c>
      <c r="K36" s="66"/>
      <c r="L36" s="66"/>
      <c r="M36" s="66" t="s">
        <v>468</v>
      </c>
      <c r="N36" s="66" t="s">
        <v>760</v>
      </c>
      <c r="O36" s="66">
        <f>IF(M36+N36&lt;&gt;0,INT(0.19889*(185-((M36*60)+N36))^1.88),0)</f>
        <v>336</v>
      </c>
      <c r="P36" s="66"/>
      <c r="Q36" s="66"/>
      <c r="R36" s="66"/>
      <c r="S36" s="66"/>
      <c r="T36" s="123"/>
      <c r="U36" s="125" t="s">
        <v>568</v>
      </c>
      <c r="V36" s="58"/>
      <c r="W36" s="58"/>
      <c r="X36" s="58"/>
      <c r="Y36" s="55"/>
      <c r="Z36" s="55"/>
      <c r="AA36" s="55"/>
      <c r="AB36" s="55"/>
      <c r="AC36" s="55"/>
      <c r="AD36" s="55"/>
      <c r="AE36" s="88"/>
    </row>
    <row r="37" spans="1:31" ht="12.75" customHeight="1">
      <c r="A37" s="70">
        <f>SUM(F37+H37+J37+L37+O37)</f>
        <v>939</v>
      </c>
      <c r="B37" s="80" t="s">
        <v>95</v>
      </c>
      <c r="C37" s="79">
        <v>38677</v>
      </c>
      <c r="D37" s="78" t="s">
        <v>63</v>
      </c>
      <c r="E37" s="66" t="s">
        <v>732</v>
      </c>
      <c r="F37" s="2">
        <f>IF(E37&lt;&gt;0,INT(46.0849*(13-E37)^1.81),0)</f>
        <v>382</v>
      </c>
      <c r="G37" s="66" t="s">
        <v>445</v>
      </c>
      <c r="H37" s="66">
        <f>IF(G37&lt;&gt;0,INT(0.188807*((G37*100)-210)^1.41),0)</f>
        <v>202</v>
      </c>
      <c r="I37" s="66" t="s">
        <v>733</v>
      </c>
      <c r="J37" s="66">
        <f>IF(I37&lt;&gt;0,INT(7.86*(I37-7.95)^1.1),0)</f>
        <v>78</v>
      </c>
      <c r="K37" s="66"/>
      <c r="L37" s="66"/>
      <c r="M37" s="66" t="s">
        <v>468</v>
      </c>
      <c r="N37" s="66" t="s">
        <v>734</v>
      </c>
      <c r="O37" s="66">
        <f>IF(M37+N37&lt;&gt;0,INT(0.19889*(185-((M37*60)+N37))^1.88),0)</f>
        <v>277</v>
      </c>
      <c r="P37" s="66"/>
      <c r="Q37" s="66"/>
      <c r="R37" s="66"/>
      <c r="S37" s="66"/>
      <c r="T37" s="123"/>
      <c r="U37" s="125" t="s">
        <v>569</v>
      </c>
      <c r="V37" s="58"/>
      <c r="W37" s="58"/>
      <c r="X37" s="58"/>
      <c r="Y37" s="55"/>
      <c r="Z37" s="55"/>
      <c r="AA37" s="55"/>
      <c r="AB37" s="55"/>
      <c r="AC37" s="55"/>
      <c r="AD37" s="55"/>
      <c r="AE37" s="88"/>
    </row>
    <row r="38" spans="1:31" ht="12.75" customHeight="1">
      <c r="A38" s="70">
        <f>SUM(F38+H38+J38+L38+O38)</f>
        <v>926</v>
      </c>
      <c r="B38" s="80" t="s">
        <v>66</v>
      </c>
      <c r="C38" s="79">
        <v>38453</v>
      </c>
      <c r="D38" s="78" t="s">
        <v>63</v>
      </c>
      <c r="E38" s="66" t="s">
        <v>729</v>
      </c>
      <c r="F38" s="2">
        <f>IF(E38&lt;&gt;0,INT(46.0849*(13-E38)^1.81),0)</f>
        <v>402</v>
      </c>
      <c r="G38" s="66" t="s">
        <v>694</v>
      </c>
      <c r="H38" s="66">
        <f>IF(G38&lt;&gt;0,INT(0.188807*((G38*100)-210)^1.41),0)</f>
        <v>218</v>
      </c>
      <c r="I38" s="66" t="s">
        <v>730</v>
      </c>
      <c r="J38" s="66">
        <f>IF(I38&lt;&gt;0,INT(7.86*(I38-7.95)^1.1),0)</f>
        <v>161</v>
      </c>
      <c r="K38" s="66"/>
      <c r="L38" s="66"/>
      <c r="M38" s="66" t="s">
        <v>468</v>
      </c>
      <c r="N38" s="66" t="s">
        <v>731</v>
      </c>
      <c r="O38" s="66">
        <f>IF(M38+N38&lt;&gt;0,INT(0.19889*(185-((M38*60)+N38))^1.88),0)</f>
        <v>145</v>
      </c>
      <c r="P38" s="66"/>
      <c r="Q38" s="66"/>
      <c r="R38" s="66"/>
      <c r="S38" s="66"/>
      <c r="T38" s="123"/>
      <c r="U38" s="125" t="s">
        <v>570</v>
      </c>
      <c r="V38" s="58"/>
      <c r="W38" s="58"/>
      <c r="X38" s="58"/>
      <c r="Y38" s="55"/>
      <c r="Z38" s="55"/>
      <c r="AA38" s="55"/>
      <c r="AB38" s="55"/>
      <c r="AC38" s="55"/>
      <c r="AD38" s="55"/>
      <c r="AE38" s="88"/>
    </row>
    <row r="39" spans="1:31" ht="12.75" customHeight="1">
      <c r="A39" s="70">
        <f>SUM(F39+H39+J39+L39+O39)</f>
        <v>925</v>
      </c>
      <c r="B39" s="71" t="s">
        <v>236</v>
      </c>
      <c r="C39" s="73" t="s">
        <v>237</v>
      </c>
      <c r="D39" s="73" t="s">
        <v>47</v>
      </c>
      <c r="E39" s="66" t="s">
        <v>663</v>
      </c>
      <c r="F39" s="2">
        <f>IF(E39&lt;&gt;0,INT(46.0849*(13-E39)^1.81),0)</f>
        <v>283</v>
      </c>
      <c r="G39" s="66" t="s">
        <v>451</v>
      </c>
      <c r="H39" s="66">
        <f>IF(G39&lt;&gt;0,INT(0.188807*((G39*100)-210)^1.41),0)</f>
        <v>208</v>
      </c>
      <c r="I39" s="66" t="s">
        <v>664</v>
      </c>
      <c r="J39" s="66">
        <f>IF(I39&lt;&gt;0,INT(7.86*(I39-7.95)^1.1),0)</f>
        <v>166</v>
      </c>
      <c r="K39" s="66"/>
      <c r="L39" s="66"/>
      <c r="M39" s="66" t="s">
        <v>468</v>
      </c>
      <c r="N39" s="66" t="s">
        <v>665</v>
      </c>
      <c r="O39" s="66">
        <f>IF(M39+N39&lt;&gt;0,INT(0.19889*(185-((M39*60)+N39))^1.88),0)</f>
        <v>268</v>
      </c>
      <c r="P39" s="66"/>
      <c r="Q39" s="66"/>
      <c r="R39" s="66"/>
      <c r="S39" s="66"/>
      <c r="T39" s="123"/>
      <c r="U39" s="125" t="s">
        <v>571</v>
      </c>
      <c r="V39" s="58"/>
      <c r="W39" s="58"/>
      <c r="X39" s="58"/>
      <c r="Y39" s="55"/>
      <c r="Z39" s="55"/>
      <c r="AA39" s="55"/>
      <c r="AB39" s="55"/>
      <c r="AC39" s="55"/>
      <c r="AD39" s="55"/>
      <c r="AE39" s="88"/>
    </row>
    <row r="40" spans="1:31" ht="12.75" customHeight="1">
      <c r="A40" s="70">
        <f>SUM(F40+H40+J40+L40+O40)</f>
        <v>923</v>
      </c>
      <c r="B40" s="1" t="s">
        <v>200</v>
      </c>
      <c r="C40" s="76">
        <v>38330</v>
      </c>
      <c r="D40" s="2" t="s">
        <v>166</v>
      </c>
      <c r="E40" s="66" t="s">
        <v>852</v>
      </c>
      <c r="F40" s="2">
        <f>IF(E40&lt;&gt;0,INT(46.0849*(13-E40)^1.81),0)</f>
        <v>400</v>
      </c>
      <c r="G40" s="66" t="s">
        <v>425</v>
      </c>
      <c r="H40" s="66">
        <f>IF(G40&lt;&gt;0,INT(0.188807*((G40*100)-210)^1.41),0)</f>
        <v>167</v>
      </c>
      <c r="I40" s="66" t="s">
        <v>853</v>
      </c>
      <c r="J40" s="66">
        <f>IF(I40&lt;&gt;0,INT(7.86*(I40-7.95)^1.1),0)</f>
        <v>136</v>
      </c>
      <c r="K40" s="66"/>
      <c r="L40" s="66"/>
      <c r="M40" s="66" t="s">
        <v>468</v>
      </c>
      <c r="N40" s="66" t="s">
        <v>854</v>
      </c>
      <c r="O40" s="66">
        <f>IF(M40+N40&lt;&gt;0,INT(0.19889*(185-((M40*60)+N40))^1.88),0)</f>
        <v>220</v>
      </c>
      <c r="P40" s="66"/>
      <c r="Q40" s="66"/>
      <c r="R40" s="66"/>
      <c r="S40" s="66"/>
      <c r="T40" s="123"/>
      <c r="U40" s="125" t="s">
        <v>572</v>
      </c>
      <c r="V40" s="58"/>
      <c r="W40" s="58"/>
      <c r="X40" s="58"/>
      <c r="Y40" s="55"/>
      <c r="Z40" s="55"/>
      <c r="AA40" s="55"/>
      <c r="AB40" s="55"/>
      <c r="AC40" s="55"/>
      <c r="AD40" s="55"/>
      <c r="AE40" s="88"/>
    </row>
    <row r="41" spans="1:31" ht="12.75" customHeight="1">
      <c r="A41" s="70">
        <f>SUM(F41+H41+J41+L41+O41)</f>
        <v>922</v>
      </c>
      <c r="B41" s="1" t="s">
        <v>218</v>
      </c>
      <c r="C41" s="2">
        <v>2004</v>
      </c>
      <c r="D41" s="2" t="s">
        <v>139</v>
      </c>
      <c r="E41" s="66" t="s">
        <v>323</v>
      </c>
      <c r="F41" s="2">
        <f>IF(E41&lt;&gt;0,INT(46.0849*(13-E41)^1.81),0)</f>
        <v>363</v>
      </c>
      <c r="G41" s="66" t="s">
        <v>415</v>
      </c>
      <c r="H41" s="66">
        <f>IF(G41&lt;&gt;0,INT(0.188807*((G41*100)-210)^1.41),0)</f>
        <v>180</v>
      </c>
      <c r="I41" s="66" t="s">
        <v>786</v>
      </c>
      <c r="J41" s="66">
        <f>IF(I41&lt;&gt;0,INT(7.86*(I41-7.95)^1.1),0)</f>
        <v>136</v>
      </c>
      <c r="K41" s="66"/>
      <c r="L41" s="66"/>
      <c r="M41" s="66" t="s">
        <v>468</v>
      </c>
      <c r="N41" s="66" t="s">
        <v>486</v>
      </c>
      <c r="O41" s="66">
        <f>IF(M41+N41&lt;&gt;0,INT(0.19889*(185-((M41*60)+N41))^1.88),0)</f>
        <v>243</v>
      </c>
      <c r="P41" s="66"/>
      <c r="Q41" s="66"/>
      <c r="R41" s="66"/>
      <c r="S41" s="66"/>
      <c r="T41" s="123"/>
      <c r="U41" s="125" t="s">
        <v>573</v>
      </c>
      <c r="V41" s="58"/>
      <c r="W41" s="58"/>
      <c r="X41" s="58"/>
      <c r="Y41" s="90"/>
      <c r="Z41" s="88"/>
      <c r="AA41" s="55"/>
      <c r="AB41" s="55"/>
      <c r="AC41" s="55"/>
      <c r="AD41" s="55"/>
      <c r="AE41" s="88"/>
    </row>
    <row r="42" spans="1:31" ht="12.75" customHeight="1">
      <c r="A42" s="70">
        <f>SUM(F42+H42+J42+L42+O42)</f>
        <v>907</v>
      </c>
      <c r="B42" s="1" t="s">
        <v>175</v>
      </c>
      <c r="C42" s="76">
        <v>38244</v>
      </c>
      <c r="D42" s="2" t="s">
        <v>97</v>
      </c>
      <c r="E42" s="66" t="s">
        <v>818</v>
      </c>
      <c r="F42" s="2">
        <f>IF(E42&lt;&gt;0,INT(46.0849*(13-E42)^1.81),0)</f>
        <v>278</v>
      </c>
      <c r="G42" s="66" t="s">
        <v>652</v>
      </c>
      <c r="H42" s="66">
        <f>IF(G42&lt;&gt;0,INT(0.188807*((G42*100)-210)^1.41),0)</f>
        <v>182</v>
      </c>
      <c r="I42" s="66" t="s">
        <v>819</v>
      </c>
      <c r="J42" s="66">
        <f>IF(I42&lt;&gt;0,INT(7.86*(I42-7.95)^1.1),0)</f>
        <v>76</v>
      </c>
      <c r="K42" s="66"/>
      <c r="L42" s="66"/>
      <c r="M42" s="66" t="s">
        <v>468</v>
      </c>
      <c r="N42" s="66" t="s">
        <v>712</v>
      </c>
      <c r="O42" s="66">
        <f>IF(M42+N42&lt;&gt;0,INT(0.19889*(185-((M42*60)+N42))^1.88),0)</f>
        <v>371</v>
      </c>
      <c r="P42" s="66"/>
      <c r="Q42" s="66"/>
      <c r="R42" s="66"/>
      <c r="S42" s="66"/>
      <c r="T42" s="123"/>
      <c r="U42" s="125" t="s">
        <v>574</v>
      </c>
      <c r="V42" s="58"/>
      <c r="W42" s="58"/>
      <c r="X42" s="58"/>
      <c r="Y42" s="55"/>
      <c r="Z42" s="55"/>
      <c r="AA42" s="55"/>
      <c r="AB42" s="55"/>
      <c r="AC42" s="55"/>
      <c r="AD42" s="55"/>
      <c r="AE42" s="88"/>
    </row>
    <row r="43" spans="1:31" ht="12.75" customHeight="1">
      <c r="A43" s="70">
        <f>SUM(F43+H43+J43+L43+O43)</f>
        <v>906</v>
      </c>
      <c r="B43" s="71" t="s">
        <v>232</v>
      </c>
      <c r="C43" s="73" t="s">
        <v>233</v>
      </c>
      <c r="D43" s="73" t="s">
        <v>47</v>
      </c>
      <c r="E43" s="66" t="s">
        <v>270</v>
      </c>
      <c r="F43" s="2">
        <f>IF(E43&lt;&gt;0,INT(46.0849*(13-E43)^1.81),0)</f>
        <v>326</v>
      </c>
      <c r="G43" s="66" t="s">
        <v>436</v>
      </c>
      <c r="H43" s="66">
        <f>IF(G43&lt;&gt;0,INT(0.188807*((G43*100)-210)^1.41),0)</f>
        <v>188</v>
      </c>
      <c r="I43" s="66" t="s">
        <v>658</v>
      </c>
      <c r="J43" s="66">
        <f>IF(I43&lt;&gt;0,INT(7.86*(I43-7.95)^1.1),0)</f>
        <v>66</v>
      </c>
      <c r="K43" s="66"/>
      <c r="L43" s="66"/>
      <c r="M43" s="66" t="s">
        <v>468</v>
      </c>
      <c r="N43" s="66" t="s">
        <v>659</v>
      </c>
      <c r="O43" s="66">
        <f>IF(M43+N43&lt;&gt;0,INT(0.19889*(185-((M43*60)+N43))^1.88),0)</f>
        <v>326</v>
      </c>
      <c r="P43" s="66"/>
      <c r="Q43" s="66"/>
      <c r="R43" s="66"/>
      <c r="S43" s="66"/>
      <c r="T43" s="123"/>
      <c r="U43" s="125" t="s">
        <v>575</v>
      </c>
      <c r="V43" s="58"/>
      <c r="W43" s="58"/>
      <c r="X43" s="58"/>
      <c r="Y43" s="55"/>
      <c r="Z43" s="55"/>
      <c r="AA43" s="55"/>
      <c r="AB43" s="55"/>
      <c r="AC43" s="55"/>
      <c r="AD43" s="55"/>
      <c r="AE43" s="88"/>
    </row>
    <row r="44" spans="1:31" ht="12.75" customHeight="1">
      <c r="A44" s="70">
        <f>SUM(F44+H44+J44+L44+O44)</f>
        <v>899</v>
      </c>
      <c r="B44" s="116" t="s">
        <v>179</v>
      </c>
      <c r="C44" s="117">
        <v>38096</v>
      </c>
      <c r="D44" s="72" t="s">
        <v>103</v>
      </c>
      <c r="E44" s="66" t="s">
        <v>620</v>
      </c>
      <c r="F44" s="2">
        <f>IF(E44&lt;&gt;0,INT(46.0849*(13-E44)^1.81),0)</f>
        <v>332</v>
      </c>
      <c r="G44" s="66" t="s">
        <v>441</v>
      </c>
      <c r="H44" s="66">
        <f>IF(G44&lt;&gt;0,INT(0.188807*((G44*100)-210)^1.41),0)</f>
        <v>155</v>
      </c>
      <c r="I44" s="66" t="s">
        <v>621</v>
      </c>
      <c r="J44" s="66">
        <f>IF(I44&lt;&gt;0,INT(7.86*(I44-7.95)^1.1),0)</f>
        <v>213</v>
      </c>
      <c r="K44" s="66"/>
      <c r="L44" s="66"/>
      <c r="M44" s="66" t="s">
        <v>468</v>
      </c>
      <c r="N44" s="66" t="s">
        <v>350</v>
      </c>
      <c r="O44" s="66">
        <f>IF(M44+N44&lt;&gt;0,INT(0.19889*(185-((M44*60)+N44))^1.88),0)</f>
        <v>199</v>
      </c>
      <c r="P44" s="66"/>
      <c r="Q44" s="66"/>
      <c r="R44" s="66"/>
      <c r="S44" s="66"/>
      <c r="T44" s="123"/>
      <c r="U44" s="125" t="s">
        <v>576</v>
      </c>
      <c r="V44" s="58"/>
      <c r="W44" s="58"/>
      <c r="X44" s="58"/>
      <c r="Y44" s="55"/>
      <c r="Z44" s="55"/>
      <c r="AA44" s="55"/>
      <c r="AB44" s="55"/>
      <c r="AC44" s="55"/>
      <c r="AD44" s="55"/>
      <c r="AE44" s="88"/>
    </row>
    <row r="45" spans="1:31" ht="12.75" customHeight="1">
      <c r="A45" s="70">
        <f>SUM(F45+H45+J45+L45+O45)</f>
        <v>898</v>
      </c>
      <c r="B45" s="1" t="s">
        <v>197</v>
      </c>
      <c r="C45" s="76">
        <v>38341</v>
      </c>
      <c r="D45" s="2" t="s">
        <v>166</v>
      </c>
      <c r="E45" s="66" t="s">
        <v>844</v>
      </c>
      <c r="F45" s="2">
        <f>IF(E45&lt;&gt;0,INT(46.0849*(13-E45)^1.81),0)</f>
        <v>369</v>
      </c>
      <c r="G45" s="66" t="s">
        <v>413</v>
      </c>
      <c r="H45" s="66">
        <f>IF(G45&lt;&gt;0,INT(0.188807*((G45*100)-210)^1.41),0)</f>
        <v>142</v>
      </c>
      <c r="I45" s="66" t="s">
        <v>845</v>
      </c>
      <c r="J45" s="66">
        <f>IF(I45&lt;&gt;0,INT(7.86*(I45-7.95)^1.1),0)</f>
        <v>102</v>
      </c>
      <c r="K45" s="66"/>
      <c r="L45" s="66"/>
      <c r="M45" s="66" t="s">
        <v>468</v>
      </c>
      <c r="N45" s="66" t="s">
        <v>846</v>
      </c>
      <c r="O45" s="66">
        <f>IF(M45+N45&lt;&gt;0,INT(0.19889*(185-((M45*60)+N45))^1.88),0)</f>
        <v>285</v>
      </c>
      <c r="P45" s="66"/>
      <c r="Q45" s="66"/>
      <c r="R45" s="66"/>
      <c r="S45" s="66"/>
      <c r="T45" s="123"/>
      <c r="U45" s="127">
        <v>38</v>
      </c>
      <c r="V45" s="58"/>
      <c r="W45" s="58"/>
      <c r="X45" s="58"/>
      <c r="Y45" s="55"/>
      <c r="Z45" s="55"/>
      <c r="AA45" s="55"/>
      <c r="AB45" s="55"/>
      <c r="AC45" s="55"/>
      <c r="AD45" s="55"/>
      <c r="AE45" s="88"/>
    </row>
    <row r="46" spans="1:31" ht="12.75" customHeight="1">
      <c r="A46" s="70">
        <f>SUM(F46+H46+J46+L46+O46)</f>
        <v>895</v>
      </c>
      <c r="B46" s="78" t="s">
        <v>91</v>
      </c>
      <c r="C46" s="79">
        <v>38630</v>
      </c>
      <c r="D46" s="78" t="s">
        <v>63</v>
      </c>
      <c r="E46" s="66" t="s">
        <v>712</v>
      </c>
      <c r="F46" s="2">
        <f>IF(E46&lt;&gt;0,INT(46.0849*(13-E46)^1.81),0)</f>
        <v>330</v>
      </c>
      <c r="G46" s="66" t="s">
        <v>445</v>
      </c>
      <c r="H46" s="66">
        <f>IF(G46&lt;&gt;0,INT(0.188807*((G46*100)-210)^1.41),0)</f>
        <v>202</v>
      </c>
      <c r="I46" s="66" t="s">
        <v>713</v>
      </c>
      <c r="J46" s="66">
        <f>IF(I46&lt;&gt;0,INT(7.86*(I46-7.95)^1.1),0)</f>
        <v>50</v>
      </c>
      <c r="K46" s="66"/>
      <c r="L46" s="66"/>
      <c r="M46" s="66" t="s">
        <v>468</v>
      </c>
      <c r="N46" s="66" t="s">
        <v>714</v>
      </c>
      <c r="O46" s="66">
        <f>IF(M46+N46&lt;&gt;0,INT(0.19889*(185-((M46*60)+N46))^1.88),0)</f>
        <v>313</v>
      </c>
      <c r="P46" s="66"/>
      <c r="Q46" s="66"/>
      <c r="R46" s="66"/>
      <c r="S46" s="66"/>
      <c r="T46" s="123"/>
      <c r="U46" s="125" t="s">
        <v>578</v>
      </c>
      <c r="V46" s="58"/>
      <c r="W46" s="58"/>
      <c r="X46" s="58"/>
      <c r="Y46" s="64"/>
      <c r="Z46" s="64"/>
      <c r="AA46" s="55"/>
      <c r="AB46" s="55"/>
      <c r="AC46" s="55"/>
      <c r="AD46" s="55"/>
      <c r="AE46" s="55"/>
    </row>
    <row r="47" spans="1:31" ht="12.75" customHeight="1">
      <c r="A47" s="70">
        <f>SUM(F47+H47+J47+L47+O47)</f>
        <v>871</v>
      </c>
      <c r="B47" s="68" t="s">
        <v>195</v>
      </c>
      <c r="C47" s="66" t="s">
        <v>49</v>
      </c>
      <c r="D47" s="66" t="s">
        <v>42</v>
      </c>
      <c r="E47" s="66" t="s">
        <v>326</v>
      </c>
      <c r="F47" s="2">
        <f>IF(E47&lt;&gt;0,INT(46.0849*(13-E47)^1.81),0)</f>
        <v>268</v>
      </c>
      <c r="G47" s="66" t="s">
        <v>905</v>
      </c>
      <c r="H47" s="66">
        <f>IF(G47&lt;&gt;0,INT(0.188807*((G47*100)-210)^1.41),0)</f>
        <v>150</v>
      </c>
      <c r="I47" s="66" t="s">
        <v>906</v>
      </c>
      <c r="J47" s="66">
        <f>IF(I47&lt;&gt;0,INT(7.86*(I47-7.95)^1.1),0)</f>
        <v>191</v>
      </c>
      <c r="K47" s="66"/>
      <c r="L47" s="66"/>
      <c r="M47" s="66" t="s">
        <v>468</v>
      </c>
      <c r="N47" s="66" t="s">
        <v>907</v>
      </c>
      <c r="O47" s="66">
        <f>IF(M47+N47&lt;&gt;0,INT(0.19889*(185-((M47*60)+N47))^1.88),0)</f>
        <v>262</v>
      </c>
      <c r="P47" s="66"/>
      <c r="Q47" s="66"/>
      <c r="R47" s="66"/>
      <c r="S47" s="66"/>
      <c r="T47" s="123"/>
      <c r="U47" s="125" t="s">
        <v>579</v>
      </c>
      <c r="V47" s="58"/>
      <c r="W47" s="58"/>
      <c r="X47" s="58"/>
      <c r="Y47" s="64"/>
      <c r="Z47" s="64"/>
      <c r="AA47" s="55"/>
      <c r="AB47" s="55"/>
      <c r="AC47" s="55"/>
      <c r="AD47" s="55"/>
      <c r="AE47" s="55"/>
    </row>
    <row r="48" spans="1:31" ht="12.75" customHeight="1">
      <c r="A48" s="70">
        <f>SUM(F48+H48+J48+L48+O48)</f>
        <v>863</v>
      </c>
      <c r="B48" s="78" t="s">
        <v>64</v>
      </c>
      <c r="C48" s="79">
        <v>38195</v>
      </c>
      <c r="D48" s="78" t="s">
        <v>63</v>
      </c>
      <c r="E48" s="66" t="s">
        <v>709</v>
      </c>
      <c r="F48" s="2">
        <f>IF(E48&lt;&gt;0,INT(46.0849*(13-E48)^1.81),0)</f>
        <v>228</v>
      </c>
      <c r="G48" s="66" t="s">
        <v>422</v>
      </c>
      <c r="H48" s="66">
        <f>IF(G48&lt;&gt;0,INT(0.188807*((G48*100)-210)^1.41),0)</f>
        <v>153</v>
      </c>
      <c r="I48" s="134" t="s">
        <v>710</v>
      </c>
      <c r="J48" s="66">
        <f>IF(I48&lt;&gt;0,INT(7.86*(I48-7.95)^1.1),0)</f>
        <v>228</v>
      </c>
      <c r="K48" s="66"/>
      <c r="L48" s="66"/>
      <c r="M48" s="66" t="s">
        <v>468</v>
      </c>
      <c r="N48" s="66" t="s">
        <v>711</v>
      </c>
      <c r="O48" s="66">
        <f>IF(M48+N48&lt;&gt;0,INT(0.19889*(185-((M48*60)+N48))^1.88),0)</f>
        <v>254</v>
      </c>
      <c r="P48" s="66"/>
      <c r="Q48" s="66"/>
      <c r="R48" s="66"/>
      <c r="S48" s="66"/>
      <c r="T48" s="123"/>
      <c r="U48" s="125" t="s">
        <v>580</v>
      </c>
      <c r="V48" s="58"/>
      <c r="W48" s="58"/>
      <c r="X48" s="58"/>
      <c r="Y48" s="64"/>
      <c r="Z48" s="64"/>
      <c r="AA48" s="55"/>
      <c r="AB48" s="55"/>
      <c r="AC48" s="55"/>
      <c r="AD48" s="55"/>
      <c r="AE48" s="55"/>
    </row>
    <row r="49" spans="1:31" ht="12.75" customHeight="1">
      <c r="A49" s="70">
        <f>SUM(F49+H49+J49+L49+O49)</f>
        <v>854</v>
      </c>
      <c r="B49" s="71" t="s">
        <v>50</v>
      </c>
      <c r="C49" s="73" t="s">
        <v>238</v>
      </c>
      <c r="D49" s="73" t="s">
        <v>47</v>
      </c>
      <c r="E49" s="66" t="s">
        <v>666</v>
      </c>
      <c r="F49" s="2">
        <f>IF(E49&lt;&gt;0,INT(46.0849*(13-E49)^1.81),0)</f>
        <v>293</v>
      </c>
      <c r="G49" s="66" t="s">
        <v>667</v>
      </c>
      <c r="H49" s="66">
        <f>IF(G49&lt;&gt;0,INT(0.188807*((G49*100)-210)^1.41),0)</f>
        <v>204</v>
      </c>
      <c r="I49" s="66" t="s">
        <v>668</v>
      </c>
      <c r="J49" s="66">
        <f>IF(I49&lt;&gt;0,INT(7.86*(I49-7.95)^1.1),0)</f>
        <v>154</v>
      </c>
      <c r="K49" s="66"/>
      <c r="L49" s="66"/>
      <c r="M49" s="66" t="s">
        <v>468</v>
      </c>
      <c r="N49" s="66" t="s">
        <v>669</v>
      </c>
      <c r="O49" s="66">
        <f>IF(M49+N49&lt;&gt;0,INT(0.19889*(185-((M49*60)+N49))^1.88),0)</f>
        <v>203</v>
      </c>
      <c r="P49" s="66"/>
      <c r="Q49" s="66"/>
      <c r="R49" s="66"/>
      <c r="S49" s="66"/>
      <c r="T49" s="123"/>
      <c r="U49" s="125" t="s">
        <v>581</v>
      </c>
      <c r="V49" s="58"/>
      <c r="W49" s="58"/>
      <c r="X49" s="58"/>
      <c r="Y49" s="64"/>
      <c r="Z49" s="64"/>
      <c r="AA49" s="55"/>
      <c r="AB49" s="55"/>
      <c r="AC49" s="55"/>
      <c r="AD49" s="55"/>
      <c r="AE49" s="55"/>
    </row>
    <row r="50" spans="1:26" ht="12.75" customHeight="1">
      <c r="A50" s="70">
        <f>SUM(F50+H50+J50+L50+O50)</f>
        <v>836</v>
      </c>
      <c r="B50" s="80" t="s">
        <v>93</v>
      </c>
      <c r="C50" s="79">
        <v>38065</v>
      </c>
      <c r="D50" s="78" t="s">
        <v>63</v>
      </c>
      <c r="E50" s="66" t="s">
        <v>718</v>
      </c>
      <c r="F50" s="2">
        <f>IF(E50&lt;&gt;0,INT(46.0849*(13-E50)^1.81),0)</f>
        <v>236</v>
      </c>
      <c r="G50" s="66" t="s">
        <v>719</v>
      </c>
      <c r="H50" s="66">
        <f>IF(G50&lt;&gt;0,INT(0.188807*((G50*100)-210)^1.41),0)</f>
        <v>231</v>
      </c>
      <c r="I50" s="66" t="s">
        <v>720</v>
      </c>
      <c r="J50" s="66">
        <f>IF(I50&lt;&gt;0,INT(7.86*(I50-7.95)^1.1),0)</f>
        <v>75</v>
      </c>
      <c r="K50" s="66"/>
      <c r="L50" s="66"/>
      <c r="M50" s="66" t="s">
        <v>468</v>
      </c>
      <c r="N50" s="66" t="s">
        <v>721</v>
      </c>
      <c r="O50" s="66">
        <f>IF(M50+N50&lt;&gt;0,INT(0.19889*(185-((M50*60)+N50))^1.88),0)</f>
        <v>294</v>
      </c>
      <c r="P50" s="66"/>
      <c r="Q50" s="66"/>
      <c r="R50" s="66"/>
      <c r="S50" s="66"/>
      <c r="T50" s="123"/>
      <c r="U50" s="125" t="s">
        <v>582</v>
      </c>
      <c r="V50" s="58"/>
      <c r="W50" s="58"/>
      <c r="X50" s="58"/>
      <c r="Y50" s="58"/>
      <c r="Z50" s="58"/>
    </row>
    <row r="51" spans="1:26" ht="12.75" customHeight="1">
      <c r="A51" s="70">
        <f>SUM(F51+H51+J51+L51+O51)</f>
        <v>816</v>
      </c>
      <c r="B51" s="1" t="s">
        <v>74</v>
      </c>
      <c r="C51" s="2">
        <v>2005</v>
      </c>
      <c r="D51" s="2" t="s">
        <v>136</v>
      </c>
      <c r="E51" s="66" t="s">
        <v>302</v>
      </c>
      <c r="F51" s="2">
        <f>IF(E51&lt;&gt;0,INT(46.0849*(13-E51)^1.81),0)</f>
        <v>211</v>
      </c>
      <c r="G51" s="66" t="s">
        <v>433</v>
      </c>
      <c r="H51" s="66">
        <f>IF(G51&lt;&gt;0,INT(0.188807*((G51*100)-210)^1.41),0)</f>
        <v>133</v>
      </c>
      <c r="I51" s="66" t="s">
        <v>755</v>
      </c>
      <c r="J51" s="66">
        <f>IF(I51&lt;&gt;0,INT(7.86*(I51-7.95)^1.1),0)</f>
        <v>115</v>
      </c>
      <c r="K51" s="66"/>
      <c r="L51" s="66"/>
      <c r="M51" s="66" t="s">
        <v>468</v>
      </c>
      <c r="N51" s="66" t="s">
        <v>756</v>
      </c>
      <c r="O51" s="66">
        <f>IF(M51+N51&lt;&gt;0,INT(0.19889*(185-((M51*60)+N51))^1.88),0)</f>
        <v>357</v>
      </c>
      <c r="P51" s="66"/>
      <c r="Q51" s="66"/>
      <c r="R51" s="66"/>
      <c r="S51" s="66"/>
      <c r="T51" s="123"/>
      <c r="U51" s="125" t="s">
        <v>583</v>
      </c>
      <c r="V51" s="58"/>
      <c r="W51" s="58"/>
      <c r="X51" s="58"/>
      <c r="Y51" s="58"/>
      <c r="Z51" s="58"/>
    </row>
    <row r="52" spans="1:26" ht="12.75" customHeight="1">
      <c r="A52" s="70">
        <f>SUM(F52+H52+J52+L52+O52)</f>
        <v>815</v>
      </c>
      <c r="B52" s="1" t="s">
        <v>219</v>
      </c>
      <c r="C52" s="2">
        <v>2005</v>
      </c>
      <c r="D52" s="2" t="s">
        <v>139</v>
      </c>
      <c r="E52" s="66" t="s">
        <v>293</v>
      </c>
      <c r="F52" s="2">
        <f>IF(E52&lt;&gt;0,INT(46.0849*(13-E52)^1.81),0)</f>
        <v>304</v>
      </c>
      <c r="G52" s="66" t="s">
        <v>787</v>
      </c>
      <c r="H52" s="66">
        <f>IF(G52&lt;&gt;0,INT(0.188807*((G52*100)-210)^1.41),0)</f>
        <v>229</v>
      </c>
      <c r="I52" s="66" t="s">
        <v>311</v>
      </c>
      <c r="J52" s="66">
        <f>IF(I52&lt;&gt;0,INT(7.86*(I52-7.95)^1.1),0)</f>
        <v>23</v>
      </c>
      <c r="K52" s="66"/>
      <c r="L52" s="66"/>
      <c r="M52" s="66" t="s">
        <v>468</v>
      </c>
      <c r="N52" s="66" t="s">
        <v>788</v>
      </c>
      <c r="O52" s="66">
        <f>IF(M52+N52&lt;&gt;0,INT(0.19889*(185-((M52*60)+N52))^1.88),0)</f>
        <v>259</v>
      </c>
      <c r="P52" s="66"/>
      <c r="Q52" s="66"/>
      <c r="R52" s="66"/>
      <c r="S52" s="66"/>
      <c r="T52" s="123"/>
      <c r="U52" s="125" t="s">
        <v>584</v>
      </c>
      <c r="V52" s="58"/>
      <c r="W52" s="58"/>
      <c r="X52" s="58"/>
      <c r="Y52" s="58"/>
      <c r="Z52" s="58"/>
    </row>
    <row r="53" spans="1:26" ht="12.75" customHeight="1">
      <c r="A53" s="70">
        <f>SUM(F53+H53+J53+L53+O53)</f>
        <v>783</v>
      </c>
      <c r="B53" s="1" t="s">
        <v>201</v>
      </c>
      <c r="C53" s="76">
        <v>38506</v>
      </c>
      <c r="D53" s="2" t="s">
        <v>166</v>
      </c>
      <c r="E53" s="66" t="s">
        <v>663</v>
      </c>
      <c r="F53" s="2">
        <f>IF(E53&lt;&gt;0,INT(46.0849*(13-E53)^1.81),0)</f>
        <v>283</v>
      </c>
      <c r="G53" s="66" t="s">
        <v>435</v>
      </c>
      <c r="H53" s="66">
        <f>IF(G53&lt;&gt;0,INT(0.188807*((G53*100)-210)^1.41),0)</f>
        <v>157</v>
      </c>
      <c r="I53" s="66" t="s">
        <v>855</v>
      </c>
      <c r="J53" s="66">
        <f>IF(I53&lt;&gt;0,INT(7.86*(I53-7.95)^1.1),0)</f>
        <v>109</v>
      </c>
      <c r="K53" s="66"/>
      <c r="L53" s="66"/>
      <c r="M53" s="66" t="s">
        <v>468</v>
      </c>
      <c r="N53" s="66" t="s">
        <v>856</v>
      </c>
      <c r="O53" s="66">
        <f>IF(M53+N53&lt;&gt;0,INT(0.19889*(185-((M53*60)+N53))^1.88),0)</f>
        <v>234</v>
      </c>
      <c r="P53" s="66"/>
      <c r="Q53" s="66"/>
      <c r="R53" s="66"/>
      <c r="S53" s="66"/>
      <c r="T53" s="123"/>
      <c r="U53" s="125" t="s">
        <v>585</v>
      </c>
      <c r="V53" s="58"/>
      <c r="W53" s="58"/>
      <c r="X53" s="58"/>
      <c r="Y53" s="58"/>
      <c r="Z53" s="58"/>
    </row>
    <row r="54" spans="1:26" ht="12.75" customHeight="1">
      <c r="A54" s="70">
        <f>SUM(F54+H54+J54+L54+O54)</f>
        <v>775</v>
      </c>
      <c r="B54" s="116" t="s">
        <v>185</v>
      </c>
      <c r="C54" s="117">
        <v>38814</v>
      </c>
      <c r="D54" s="72" t="s">
        <v>103</v>
      </c>
      <c r="E54" s="66" t="s">
        <v>643</v>
      </c>
      <c r="F54" s="2">
        <f>IF(E54&lt;&gt;0,INT(46.0849*(13-E54)^1.81),0)</f>
        <v>287</v>
      </c>
      <c r="G54" s="66" t="s">
        <v>408</v>
      </c>
      <c r="H54" s="66">
        <f>IF(G54&lt;&gt;0,INT(0.188807*((G54*100)-210)^1.41),0)</f>
        <v>121</v>
      </c>
      <c r="I54" s="66" t="s">
        <v>644</v>
      </c>
      <c r="J54" s="66">
        <f>IF(I54&lt;&gt;0,INT(7.86*(I54-7.95)^1.1),0)</f>
        <v>124</v>
      </c>
      <c r="K54" s="66"/>
      <c r="L54" s="66"/>
      <c r="M54" s="66" t="s">
        <v>468</v>
      </c>
      <c r="N54" s="66" t="s">
        <v>645</v>
      </c>
      <c r="O54" s="66">
        <f>IF(M54+N54&lt;&gt;0,INT(0.19889*(185-((M54*60)+N54))^1.88),0)</f>
        <v>243</v>
      </c>
      <c r="P54" s="66"/>
      <c r="Q54" s="66"/>
      <c r="R54" s="66"/>
      <c r="S54" s="66"/>
      <c r="T54" s="123"/>
      <c r="U54" s="125" t="s">
        <v>586</v>
      </c>
      <c r="V54" s="58"/>
      <c r="W54" s="58"/>
      <c r="X54" s="58"/>
      <c r="Y54" s="58"/>
      <c r="Z54" s="58"/>
    </row>
    <row r="55" spans="1:26" ht="12.75" customHeight="1">
      <c r="A55" s="70">
        <f>SUM(F55+H55+J55+L55+O55)</f>
        <v>774</v>
      </c>
      <c r="B55" s="1" t="s">
        <v>198</v>
      </c>
      <c r="C55" s="76">
        <v>38167</v>
      </c>
      <c r="D55" s="2" t="s">
        <v>166</v>
      </c>
      <c r="E55" s="66" t="s">
        <v>317</v>
      </c>
      <c r="F55" s="2">
        <f>IF(E55&lt;&gt;0,INT(46.0849*(13-E55)^1.81),0)</f>
        <v>302</v>
      </c>
      <c r="G55" s="66" t="s">
        <v>847</v>
      </c>
      <c r="H55" s="66">
        <f>IF(G55&lt;&gt;0,INT(0.188807*((G55*100)-210)^1.41),0)</f>
        <v>212</v>
      </c>
      <c r="I55" s="66" t="s">
        <v>848</v>
      </c>
      <c r="J55" s="66">
        <f>IF(I55&lt;&gt;0,INT(7.86*(I55-7.95)^1.1),0)</f>
        <v>46</v>
      </c>
      <c r="K55" s="66"/>
      <c r="L55" s="66"/>
      <c r="M55" s="66" t="s">
        <v>468</v>
      </c>
      <c r="N55" s="66" t="s">
        <v>849</v>
      </c>
      <c r="O55" s="66">
        <f>IF(M55+N55&lt;&gt;0,INT(0.19889*(185-((M55*60)+N55))^1.88),0)</f>
        <v>214</v>
      </c>
      <c r="P55" s="66"/>
      <c r="Q55" s="66"/>
      <c r="R55" s="66"/>
      <c r="S55" s="66"/>
      <c r="T55" s="123"/>
      <c r="U55" s="127">
        <v>48</v>
      </c>
      <c r="V55" s="58"/>
      <c r="W55" s="58"/>
      <c r="X55" s="58"/>
      <c r="Y55" s="58"/>
      <c r="Z55" s="58"/>
    </row>
    <row r="56" spans="1:26" ht="12.75" customHeight="1">
      <c r="A56" s="70">
        <f>SUM(F56+H56+J56+L56+O56)</f>
        <v>767</v>
      </c>
      <c r="B56" s="1" t="s">
        <v>206</v>
      </c>
      <c r="C56" s="2">
        <v>2006</v>
      </c>
      <c r="D56" s="2" t="s">
        <v>130</v>
      </c>
      <c r="E56" s="66" t="s">
        <v>299</v>
      </c>
      <c r="F56" s="2">
        <f>IF(E56&lt;&gt;0,INT(46.0849*(13-E56)^1.81),0)</f>
        <v>168</v>
      </c>
      <c r="G56" s="66" t="s">
        <v>871</v>
      </c>
      <c r="H56" s="66">
        <f>IF(G56&lt;&gt;0,INT(0.188807*((G56*100)-210)^1.41),0)</f>
        <v>174</v>
      </c>
      <c r="I56" s="66" t="s">
        <v>872</v>
      </c>
      <c r="J56" s="66">
        <f>IF(I56&lt;&gt;0,INT(7.86*(I56-7.95)^1.1),0)</f>
        <v>193</v>
      </c>
      <c r="K56" s="66"/>
      <c r="L56" s="66"/>
      <c r="M56" s="66" t="s">
        <v>468</v>
      </c>
      <c r="N56" s="66" t="s">
        <v>873</v>
      </c>
      <c r="O56" s="66">
        <f>IF(M56+N56&lt;&gt;0,INT(0.19889*(185-((M56*60)+N56))^1.88),0)</f>
        <v>232</v>
      </c>
      <c r="P56" s="66"/>
      <c r="Q56" s="66"/>
      <c r="R56" s="66"/>
      <c r="S56" s="66"/>
      <c r="T56" s="123"/>
      <c r="U56" s="125" t="s">
        <v>588</v>
      </c>
      <c r="V56" s="58"/>
      <c r="W56" s="58"/>
      <c r="X56" s="58"/>
      <c r="Y56" s="58"/>
      <c r="Z56" s="58"/>
    </row>
    <row r="57" spans="1:26" ht="12.75" customHeight="1">
      <c r="A57" s="70">
        <f>SUM(F57+H57+J57+L57+O57)</f>
        <v>760</v>
      </c>
      <c r="B57" s="1" t="s">
        <v>252</v>
      </c>
      <c r="C57" s="2">
        <v>2004</v>
      </c>
      <c r="D57" s="2" t="s">
        <v>168</v>
      </c>
      <c r="E57" s="66" t="s">
        <v>293</v>
      </c>
      <c r="F57" s="2">
        <f>IF(E57&lt;&gt;0,INT(46.0849*(13-E57)^1.81),0)</f>
        <v>304</v>
      </c>
      <c r="G57" s="66" t="s">
        <v>636</v>
      </c>
      <c r="H57" s="66">
        <f>IF(G57&lt;&gt;0,INT(0.188807*((G57*100)-210)^1.41),0)</f>
        <v>198</v>
      </c>
      <c r="I57" s="66" t="s">
        <v>716</v>
      </c>
      <c r="J57" s="66">
        <f>IF(I57&lt;&gt;0,INT(7.86*(I57-7.95)^1.1),0)</f>
        <v>136</v>
      </c>
      <c r="K57" s="66"/>
      <c r="L57" s="66"/>
      <c r="M57" s="66" t="s">
        <v>468</v>
      </c>
      <c r="N57" s="66" t="s">
        <v>886</v>
      </c>
      <c r="O57" s="66">
        <f>IF(M57+N57&lt;&gt;0,INT(0.19889*(185-((M57*60)+N57))^1.88),0)</f>
        <v>122</v>
      </c>
      <c r="P57" s="66"/>
      <c r="Q57" s="66"/>
      <c r="R57" s="66"/>
      <c r="S57" s="66"/>
      <c r="T57" s="123"/>
      <c r="U57" s="125" t="s">
        <v>589</v>
      </c>
      <c r="V57" s="58"/>
      <c r="W57" s="58"/>
      <c r="X57" s="58"/>
      <c r="Y57" s="58"/>
      <c r="Z57" s="58"/>
    </row>
    <row r="58" spans="1:26" ht="12.75" customHeight="1">
      <c r="A58" s="70">
        <f>SUM(F58+H58+J58+L58+O58)</f>
        <v>755</v>
      </c>
      <c r="B58" s="1" t="s">
        <v>199</v>
      </c>
      <c r="C58" s="76">
        <v>38047</v>
      </c>
      <c r="D58" s="2" t="s">
        <v>166</v>
      </c>
      <c r="E58" s="66" t="s">
        <v>709</v>
      </c>
      <c r="F58" s="2">
        <f>IF(E58&lt;&gt;0,INT(46.0849*(13-E58)^1.81),0)</f>
        <v>228</v>
      </c>
      <c r="G58" s="66" t="s">
        <v>674</v>
      </c>
      <c r="H58" s="66">
        <f>IF(G58&lt;&gt;0,INT(0.188807*((G58*100)-210)^1.41),0)</f>
        <v>196</v>
      </c>
      <c r="I58" s="66" t="s">
        <v>850</v>
      </c>
      <c r="J58" s="66">
        <f>IF(I58&lt;&gt;0,INT(7.86*(I58-7.95)^1.1),0)</f>
        <v>119</v>
      </c>
      <c r="K58" s="66"/>
      <c r="L58" s="66"/>
      <c r="M58" s="66" t="s">
        <v>468</v>
      </c>
      <c r="N58" s="66" t="s">
        <v>851</v>
      </c>
      <c r="O58" s="66">
        <f>IF(M58+N58&lt;&gt;0,INT(0.19889*(185-((M58*60)+N58))^1.88),0)</f>
        <v>212</v>
      </c>
      <c r="P58" s="66"/>
      <c r="Q58" s="66"/>
      <c r="R58" s="66"/>
      <c r="S58" s="66"/>
      <c r="T58" s="123"/>
      <c r="U58" s="125" t="s">
        <v>590</v>
      </c>
      <c r="V58" s="58"/>
      <c r="W58" s="58"/>
      <c r="X58" s="58"/>
      <c r="Y58" s="58"/>
      <c r="Z58" s="58"/>
    </row>
    <row r="59" spans="1:26" ht="12.75" customHeight="1">
      <c r="A59" s="70">
        <f>SUM(F59+H59+J59+L59+O59)</f>
        <v>736</v>
      </c>
      <c r="B59" s="80" t="s">
        <v>96</v>
      </c>
      <c r="C59" s="79">
        <v>38551</v>
      </c>
      <c r="D59" s="78" t="s">
        <v>63</v>
      </c>
      <c r="E59" s="66" t="s">
        <v>269</v>
      </c>
      <c r="F59" s="2">
        <f>IF(E59&lt;&gt;0,INT(46.0849*(13-E59)^1.81),0)</f>
        <v>386</v>
      </c>
      <c r="G59" s="66" t="s">
        <v>735</v>
      </c>
      <c r="H59" s="66">
        <f>IF(G59&lt;&gt;0,INT(0.188807*((G59*100)-210)^1.41),0)</f>
        <v>172</v>
      </c>
      <c r="I59" s="66" t="s">
        <v>736</v>
      </c>
      <c r="J59" s="66">
        <f>IF(I59&lt;&gt;0,INT(7.86*(I59-7.95)^1.1),0)</f>
        <v>115</v>
      </c>
      <c r="K59" s="66"/>
      <c r="L59" s="66"/>
      <c r="M59" s="66" t="s">
        <v>468</v>
      </c>
      <c r="N59" s="66" t="s">
        <v>737</v>
      </c>
      <c r="O59" s="66">
        <f>IF(M59+N59&lt;&gt;0,INT(0.19889*(185-((M59*60)+N59))^1.88),0)</f>
        <v>63</v>
      </c>
      <c r="P59" s="66"/>
      <c r="Q59" s="66"/>
      <c r="R59" s="66"/>
      <c r="S59" s="66"/>
      <c r="T59" s="123"/>
      <c r="U59" s="125" t="s">
        <v>591</v>
      </c>
      <c r="V59" s="58"/>
      <c r="W59" s="58"/>
      <c r="X59" s="58"/>
      <c r="Y59" s="58"/>
      <c r="Z59" s="58"/>
    </row>
    <row r="60" spans="1:26" ht="12.75" customHeight="1">
      <c r="A60" s="70">
        <f>SUM(F60+H60+J60+L60+O60)</f>
        <v>726</v>
      </c>
      <c r="B60" s="1" t="s">
        <v>207</v>
      </c>
      <c r="C60" s="2">
        <v>2006</v>
      </c>
      <c r="D60" s="2" t="s">
        <v>130</v>
      </c>
      <c r="E60" s="66" t="s">
        <v>874</v>
      </c>
      <c r="F60" s="2">
        <f>IF(E60&lt;&gt;0,INT(46.0849*(13-E60)^1.81),0)</f>
        <v>247</v>
      </c>
      <c r="G60" s="66" t="s">
        <v>415</v>
      </c>
      <c r="H60" s="66">
        <f>IF(G60&lt;&gt;0,INT(0.188807*((G60*100)-210)^1.41),0)</f>
        <v>180</v>
      </c>
      <c r="I60" s="66" t="s">
        <v>875</v>
      </c>
      <c r="J60" s="66">
        <f>IF(I60&lt;&gt;0,INT(7.86*(I60-7.95)^1.1),0)</f>
        <v>131</v>
      </c>
      <c r="K60" s="66"/>
      <c r="L60" s="66"/>
      <c r="M60" s="66" t="s">
        <v>468</v>
      </c>
      <c r="N60" s="66" t="s">
        <v>876</v>
      </c>
      <c r="O60" s="66">
        <f>IF(M60+N60&lt;&gt;0,INT(0.19889*(185-((M60*60)+N60))^1.88),0)</f>
        <v>168</v>
      </c>
      <c r="P60" s="66"/>
      <c r="Q60" s="66"/>
      <c r="R60" s="66"/>
      <c r="S60" s="66"/>
      <c r="T60" s="123"/>
      <c r="U60" s="125" t="s">
        <v>592</v>
      </c>
      <c r="V60" s="58"/>
      <c r="W60" s="58"/>
      <c r="X60" s="58"/>
      <c r="Y60" s="58"/>
      <c r="Z60" s="58"/>
    </row>
    <row r="61" spans="1:26" ht="12.75" customHeight="1">
      <c r="A61" s="70">
        <f>SUM(F61+H61+J61+L61+O61)</f>
        <v>723</v>
      </c>
      <c r="B61" s="71" t="s">
        <v>660</v>
      </c>
      <c r="C61" s="73" t="s">
        <v>661</v>
      </c>
      <c r="D61" s="73" t="s">
        <v>47</v>
      </c>
      <c r="E61" s="66" t="s">
        <v>293</v>
      </c>
      <c r="F61" s="2">
        <f>IF(E61&lt;&gt;0,INT(46.0849*(13-E61)^1.81),0)</f>
        <v>304</v>
      </c>
      <c r="G61" s="66" t="s">
        <v>652</v>
      </c>
      <c r="H61" s="66">
        <f>IF(G61&lt;&gt;0,INT(0.188807*((G61*100)-210)^1.41),0)</f>
        <v>182</v>
      </c>
      <c r="I61" s="66" t="s">
        <v>662</v>
      </c>
      <c r="J61" s="66">
        <f>IF(I61&lt;&gt;0,INT(7.86*(I61-7.95)^1.1),0)</f>
        <v>111</v>
      </c>
      <c r="K61" s="66"/>
      <c r="L61" s="66"/>
      <c r="M61" s="66" t="s">
        <v>468</v>
      </c>
      <c r="N61" s="66" t="s">
        <v>405</v>
      </c>
      <c r="O61" s="66">
        <f>IF(M61+N61&lt;&gt;0,INT(0.19889*(185-((M61*60)+N61))^1.88),0)</f>
        <v>126</v>
      </c>
      <c r="P61" s="66"/>
      <c r="Q61" s="66"/>
      <c r="R61" s="66"/>
      <c r="S61" s="66"/>
      <c r="T61" s="123"/>
      <c r="U61" s="125" t="s">
        <v>593</v>
      </c>
      <c r="V61" s="58"/>
      <c r="W61" s="58"/>
      <c r="X61" s="58"/>
      <c r="Y61" s="58"/>
      <c r="Z61" s="58"/>
    </row>
    <row r="62" spans="1:26" ht="12.75" customHeight="1">
      <c r="A62" s="70">
        <f>SUM(F62+H62+J62+L62+O62)</f>
        <v>706</v>
      </c>
      <c r="B62" s="1" t="s">
        <v>189</v>
      </c>
      <c r="C62" s="76">
        <v>38262</v>
      </c>
      <c r="D62" s="2" t="s">
        <v>112</v>
      </c>
      <c r="E62" s="66" t="s">
        <v>292</v>
      </c>
      <c r="F62" s="2">
        <f>IF(E62&lt;&gt;0,INT(46.0849*(13-E62)^1.81),0)</f>
        <v>170</v>
      </c>
      <c r="G62" s="66" t="s">
        <v>762</v>
      </c>
      <c r="H62" s="66">
        <f>IF(G62&lt;&gt;0,INT(0.188807*((G62*100)-210)^1.41),0)</f>
        <v>117</v>
      </c>
      <c r="I62" s="66" t="s">
        <v>828</v>
      </c>
      <c r="J62" s="66">
        <f>IF(I62&lt;&gt;0,INT(7.86*(I62-7.95)^1.1),0)</f>
        <v>193</v>
      </c>
      <c r="K62" s="66"/>
      <c r="L62" s="66"/>
      <c r="M62" s="66" t="s">
        <v>468</v>
      </c>
      <c r="N62" s="66" t="s">
        <v>829</v>
      </c>
      <c r="O62" s="66">
        <f>IF(M62+N62&lt;&gt;0,INT(0.19889*(185-((M62*60)+N62))^1.88),0)</f>
        <v>226</v>
      </c>
      <c r="P62" s="66"/>
      <c r="Q62" s="66"/>
      <c r="R62" s="66"/>
      <c r="S62" s="66"/>
      <c r="T62" s="123"/>
      <c r="U62" s="125" t="s">
        <v>594</v>
      </c>
      <c r="V62" s="58"/>
      <c r="W62" s="58"/>
      <c r="X62" s="58"/>
      <c r="Y62" s="58"/>
      <c r="Z62" s="58"/>
    </row>
    <row r="63" spans="1:26" ht="12.75" customHeight="1">
      <c r="A63" s="70">
        <f>SUM(F63+H63+J63+L63+O63)</f>
        <v>698</v>
      </c>
      <c r="B63" s="71" t="s">
        <v>248</v>
      </c>
      <c r="C63" s="73" t="s">
        <v>249</v>
      </c>
      <c r="D63" s="73" t="s">
        <v>54</v>
      </c>
      <c r="E63" s="147" t="s">
        <v>722</v>
      </c>
      <c r="F63" s="2">
        <f>IF(E63&lt;&gt;0,INT(46.0849*(13-E63)^1.81),0)</f>
        <v>231</v>
      </c>
      <c r="G63" s="66" t="s">
        <v>694</v>
      </c>
      <c r="H63" s="66">
        <f>IF(G63&lt;&gt;0,INT(0.188807*((G63*100)-210)^1.41),0)</f>
        <v>218</v>
      </c>
      <c r="I63" s="66" t="s">
        <v>490</v>
      </c>
      <c r="J63" s="66">
        <f>IF(I63&lt;&gt;0,INT(7.86*(I63-7.95)^1.1),0)</f>
        <v>76</v>
      </c>
      <c r="K63" s="66"/>
      <c r="L63" s="66"/>
      <c r="M63" s="66" t="s">
        <v>468</v>
      </c>
      <c r="N63" s="66" t="s">
        <v>373</v>
      </c>
      <c r="O63" s="66">
        <f>IF(M63+N63&lt;&gt;0,INT(0.19889*(185-((M63*60)+N63))^1.88),0)</f>
        <v>173</v>
      </c>
      <c r="P63" s="66"/>
      <c r="Q63" s="66"/>
      <c r="R63" s="66"/>
      <c r="S63" s="66"/>
      <c r="T63" s="123"/>
      <c r="U63" s="125" t="s">
        <v>595</v>
      </c>
      <c r="V63" s="58"/>
      <c r="W63" s="58"/>
      <c r="X63" s="58"/>
      <c r="Y63" s="58"/>
      <c r="Z63" s="58"/>
    </row>
    <row r="64" spans="1:26" ht="12.75" customHeight="1">
      <c r="A64" s="70">
        <f>SUM(F64+H64+J64+L64+O64)</f>
        <v>686</v>
      </c>
      <c r="B64" s="1" t="s">
        <v>222</v>
      </c>
      <c r="C64" s="2">
        <v>2004</v>
      </c>
      <c r="D64" s="2" t="s">
        <v>139</v>
      </c>
      <c r="E64" s="66" t="s">
        <v>796</v>
      </c>
      <c r="F64" s="2">
        <f>IF(E64&lt;&gt;0,INT(46.0849*(13-E64)^1.81),0)</f>
        <v>316</v>
      </c>
      <c r="G64" s="66" t="s">
        <v>423</v>
      </c>
      <c r="H64" s="66">
        <f>IF(G64&lt;&gt;0,INT(0.188807*((G64*100)-210)^1.41),0)</f>
        <v>139</v>
      </c>
      <c r="I64" s="66" t="s">
        <v>797</v>
      </c>
      <c r="J64" s="66">
        <f>IF(I64&lt;&gt;0,INT(7.86*(I64-7.95)^1.1),0)</f>
        <v>40</v>
      </c>
      <c r="K64" s="66"/>
      <c r="L64" s="66"/>
      <c r="M64" s="66" t="s">
        <v>468</v>
      </c>
      <c r="N64" s="66" t="s">
        <v>798</v>
      </c>
      <c r="O64" s="66">
        <f>IF(M64+N64&lt;&gt;0,INT(0.19889*(185-((M64*60)+N64))^1.88),0)</f>
        <v>191</v>
      </c>
      <c r="P64" s="66"/>
      <c r="Q64" s="66"/>
      <c r="R64" s="66"/>
      <c r="S64" s="66"/>
      <c r="T64" s="123"/>
      <c r="U64" s="125" t="s">
        <v>596</v>
      </c>
      <c r="V64" s="58"/>
      <c r="W64" s="58"/>
      <c r="X64" s="58"/>
      <c r="Y64" s="58"/>
      <c r="Z64" s="58"/>
    </row>
    <row r="65" spans="1:26" ht="12.75" customHeight="1">
      <c r="A65" s="70">
        <f>SUM(F65+H65+J65+L65+O65)</f>
        <v>685</v>
      </c>
      <c r="B65" s="1" t="s">
        <v>76</v>
      </c>
      <c r="C65" s="2">
        <v>2005</v>
      </c>
      <c r="D65" s="2" t="s">
        <v>136</v>
      </c>
      <c r="E65" s="66" t="s">
        <v>761</v>
      </c>
      <c r="F65" s="2">
        <f>IF(E65&lt;&gt;0,INT(46.0849*(13-E65)^1.81),0)</f>
        <v>196</v>
      </c>
      <c r="G65" s="66" t="s">
        <v>762</v>
      </c>
      <c r="H65" s="66">
        <f>IF(G65&lt;&gt;0,INT(0.188807*((G65*100)-210)^1.41),0)</f>
        <v>117</v>
      </c>
      <c r="I65" s="147" t="s">
        <v>929</v>
      </c>
      <c r="J65" s="66">
        <f>IF(I65&lt;&gt;0,INT(7.86*(I65-7.95)^1.1),0)</f>
        <v>64</v>
      </c>
      <c r="K65" s="66"/>
      <c r="L65" s="66"/>
      <c r="M65" s="66" t="s">
        <v>468</v>
      </c>
      <c r="N65" s="66" t="s">
        <v>763</v>
      </c>
      <c r="O65" s="66">
        <f>IF(M65+N65&lt;&gt;0,INT(0.19889*(185-((M65*60)+N65))^1.88),0)</f>
        <v>308</v>
      </c>
      <c r="P65" s="66"/>
      <c r="Q65" s="66"/>
      <c r="R65" s="66"/>
      <c r="S65" s="66"/>
      <c r="T65" s="123"/>
      <c r="U65" s="125" t="s">
        <v>597</v>
      </c>
      <c r="V65" s="58"/>
      <c r="W65" s="58"/>
      <c r="X65" s="58"/>
      <c r="Y65" s="58"/>
      <c r="Z65" s="58"/>
    </row>
    <row r="66" spans="1:26" ht="12.75" customHeight="1">
      <c r="A66" s="70">
        <f>SUM(F66+H66+J66+L66+O66)</f>
        <v>677</v>
      </c>
      <c r="B66" s="71" t="s">
        <v>228</v>
      </c>
      <c r="C66" s="73" t="s">
        <v>229</v>
      </c>
      <c r="D66" s="73" t="s">
        <v>54</v>
      </c>
      <c r="E66" s="66" t="s">
        <v>684</v>
      </c>
      <c r="F66" s="2">
        <f>IF(E66&lt;&gt;0,INT(46.0849*(13-E66)^1.81),0)</f>
        <v>181</v>
      </c>
      <c r="G66" s="66" t="s">
        <v>442</v>
      </c>
      <c r="H66" s="147">
        <f>IF(G66&lt;&gt;0,INT(0.188807*((G66*100)-210)^1.41),0)</f>
        <v>151</v>
      </c>
      <c r="I66" s="66" t="s">
        <v>685</v>
      </c>
      <c r="J66" s="66">
        <f>IF(I66&lt;&gt;0,INT(7.86*(I66-7.95)^1.1),0)</f>
        <v>102</v>
      </c>
      <c r="K66" s="66"/>
      <c r="L66" s="66"/>
      <c r="M66" s="66" t="s">
        <v>468</v>
      </c>
      <c r="N66" s="66" t="s">
        <v>645</v>
      </c>
      <c r="O66" s="66">
        <f>IF(M66+N66&lt;&gt;0,INT(0.19889*(185-((M66*60)+N66))^1.88),0)</f>
        <v>243</v>
      </c>
      <c r="P66" s="66"/>
      <c r="Q66" s="66"/>
      <c r="R66" s="66"/>
      <c r="S66" s="66"/>
      <c r="T66" s="123"/>
      <c r="U66" s="125" t="s">
        <v>598</v>
      </c>
      <c r="V66" s="58"/>
      <c r="W66" s="58"/>
      <c r="X66" s="58"/>
      <c r="Y66" s="58"/>
      <c r="Z66" s="58"/>
    </row>
    <row r="67" spans="1:26" ht="12.75" customHeight="1">
      <c r="A67" s="70">
        <f>SUM(F67+H67+J67+L67+O67)</f>
        <v>666</v>
      </c>
      <c r="B67" s="85" t="s">
        <v>214</v>
      </c>
      <c r="C67" s="66" t="s">
        <v>45</v>
      </c>
      <c r="D67" s="2" t="s">
        <v>139</v>
      </c>
      <c r="E67" s="66" t="s">
        <v>775</v>
      </c>
      <c r="F67" s="2">
        <f>IF(E67&lt;&gt;0,INT(46.0849*(13-E67)^1.81),0)</f>
        <v>233</v>
      </c>
      <c r="G67" s="66" t="s">
        <v>425</v>
      </c>
      <c r="H67" s="66">
        <f>IF(G67&lt;&gt;0,INT(0.188807*((G67*100)-210)^1.41),0)</f>
        <v>167</v>
      </c>
      <c r="I67" s="66" t="s">
        <v>776</v>
      </c>
      <c r="J67" s="66">
        <f>IF(I67&lt;&gt;0,INT(7.86*(I67-7.95)^1.1),0)</f>
        <v>157</v>
      </c>
      <c r="K67" s="66"/>
      <c r="L67" s="66"/>
      <c r="M67" s="66" t="s">
        <v>468</v>
      </c>
      <c r="N67" s="66" t="s">
        <v>777</v>
      </c>
      <c r="O67" s="66">
        <f>IF(M67+N67&lt;&gt;0,INT(0.19889*(185-((M67*60)+N67))^1.88),0)</f>
        <v>109</v>
      </c>
      <c r="P67" s="82"/>
      <c r="Q67" s="82"/>
      <c r="R67" s="82"/>
      <c r="S67" s="66"/>
      <c r="T67" s="123"/>
      <c r="U67" s="126" t="s">
        <v>599</v>
      </c>
      <c r="V67" s="58"/>
      <c r="W67" s="58"/>
      <c r="X67" s="58"/>
      <c r="Y67" s="58"/>
      <c r="Z67" s="58"/>
    </row>
    <row r="68" spans="1:26" ht="12.75" customHeight="1">
      <c r="A68" s="70">
        <f>SUM(F68+H68+J68+L68+O68)</f>
        <v>629</v>
      </c>
      <c r="B68" s="1" t="s">
        <v>250</v>
      </c>
      <c r="C68" s="2">
        <v>2006</v>
      </c>
      <c r="D68" s="2" t="s">
        <v>163</v>
      </c>
      <c r="E68" s="66" t="s">
        <v>305</v>
      </c>
      <c r="F68" s="2">
        <f>IF(E68&lt;&gt;0,INT(46.0849*(13-E68)^1.81),0)</f>
        <v>141</v>
      </c>
      <c r="G68" s="66" t="s">
        <v>877</v>
      </c>
      <c r="H68" s="66">
        <f>IF(G68&lt;&gt;0,INT(0.188807*((G68*100)-210)^1.41),0)</f>
        <v>119</v>
      </c>
      <c r="I68" s="66" t="s">
        <v>878</v>
      </c>
      <c r="J68" s="66">
        <f>IF(I68&lt;&gt;0,INT(7.86*(I68-7.95)^1.1),0)</f>
        <v>75</v>
      </c>
      <c r="K68" s="66"/>
      <c r="L68" s="66"/>
      <c r="M68" s="66" t="s">
        <v>468</v>
      </c>
      <c r="N68" s="66" t="s">
        <v>879</v>
      </c>
      <c r="O68" s="66">
        <f>IF(M68+N68&lt;&gt;0,INT(0.19889*(185-((M68*60)+N68))^1.88),0)</f>
        <v>294</v>
      </c>
      <c r="P68" s="66"/>
      <c r="Q68" s="66"/>
      <c r="R68" s="66"/>
      <c r="S68" s="66"/>
      <c r="T68" s="123"/>
      <c r="U68" s="125" t="s">
        <v>600</v>
      </c>
      <c r="V68" s="58"/>
      <c r="W68" s="58"/>
      <c r="X68" s="58"/>
      <c r="Y68" s="58"/>
      <c r="Z68" s="58"/>
    </row>
    <row r="69" spans="1:26" ht="12.75" customHeight="1">
      <c r="A69" s="70">
        <f>SUM(F69+H69+J69+L69+O69)</f>
        <v>616</v>
      </c>
      <c r="B69" s="1" t="s">
        <v>204</v>
      </c>
      <c r="C69" s="76">
        <v>38146</v>
      </c>
      <c r="D69" s="2" t="s">
        <v>166</v>
      </c>
      <c r="E69" s="66" t="s">
        <v>863</v>
      </c>
      <c r="F69" s="2">
        <f>IF(E69&lt;&gt;0,INT(46.0849*(13-E69)^1.81),0)</f>
        <v>355</v>
      </c>
      <c r="G69" s="66" t="s">
        <v>864</v>
      </c>
      <c r="H69" s="66">
        <f>IF(G69&lt;&gt;0,INT(0.188807*((G69*100)-210)^1.41),0)</f>
        <v>159</v>
      </c>
      <c r="I69" s="66" t="s">
        <v>865</v>
      </c>
      <c r="J69" s="66">
        <f>IF(I69&lt;&gt;0,INT(7.86*(I69-7.95)^1.1),0)</f>
        <v>102</v>
      </c>
      <c r="K69" s="66"/>
      <c r="L69" s="66"/>
      <c r="M69" s="147" t="s">
        <v>472</v>
      </c>
      <c r="N69" s="147" t="s">
        <v>866</v>
      </c>
      <c r="O69" s="66" t="s">
        <v>39</v>
      </c>
      <c r="P69" s="66"/>
      <c r="Q69" s="66"/>
      <c r="R69" s="66"/>
      <c r="S69" s="66"/>
      <c r="T69" s="123"/>
      <c r="U69" s="125" t="s">
        <v>601</v>
      </c>
      <c r="V69" s="58"/>
      <c r="W69" s="58"/>
      <c r="X69" s="58"/>
      <c r="Y69" s="58"/>
      <c r="Z69" s="58"/>
    </row>
    <row r="70" spans="1:26" ht="12.75" customHeight="1">
      <c r="A70" s="70">
        <f>SUM(F70+H70+J70+L70+O70)</f>
        <v>616</v>
      </c>
      <c r="B70" s="80" t="s">
        <v>94</v>
      </c>
      <c r="C70" s="79">
        <v>38665</v>
      </c>
      <c r="D70" s="78" t="s">
        <v>63</v>
      </c>
      <c r="E70" s="66" t="s">
        <v>722</v>
      </c>
      <c r="F70" s="2">
        <f>IF(E70&lt;&gt;0,INT(46.0849*(13-E70)^1.81),0)</f>
        <v>231</v>
      </c>
      <c r="G70" s="66" t="s">
        <v>636</v>
      </c>
      <c r="H70" s="66">
        <f>IF(G70&lt;&gt;0,INT(0.188807*((G70*100)-210)^1.41),0)</f>
        <v>198</v>
      </c>
      <c r="I70" s="66" t="s">
        <v>723</v>
      </c>
      <c r="J70" s="66">
        <f>IF(I70&lt;&gt;0,INT(7.86*(I70-7.95)^1.1),0)</f>
        <v>81</v>
      </c>
      <c r="K70" s="66"/>
      <c r="L70" s="66"/>
      <c r="M70" s="66" t="s">
        <v>468</v>
      </c>
      <c r="N70" s="66" t="s">
        <v>724</v>
      </c>
      <c r="O70" s="66">
        <f>IF(M70+N70&lt;&gt;0,INT(0.19889*(185-((M70*60)+N70))^1.88),0)</f>
        <v>106</v>
      </c>
      <c r="P70" s="66"/>
      <c r="Q70" s="66"/>
      <c r="R70" s="66"/>
      <c r="S70" s="66"/>
      <c r="T70" s="123"/>
      <c r="U70" s="125" t="s">
        <v>602</v>
      </c>
      <c r="V70" s="58"/>
      <c r="W70" s="58"/>
      <c r="X70" s="58"/>
      <c r="Y70" s="58"/>
      <c r="Z70" s="58"/>
    </row>
    <row r="71" spans="1:26" ht="12.75" customHeight="1">
      <c r="A71" s="70">
        <f>SUM(F71+H71+J71+L71+O71)</f>
        <v>604</v>
      </c>
      <c r="B71" s="1" t="s">
        <v>187</v>
      </c>
      <c r="C71" s="76">
        <v>38339</v>
      </c>
      <c r="D71" s="2" t="s">
        <v>112</v>
      </c>
      <c r="E71" s="66" t="s">
        <v>822</v>
      </c>
      <c r="F71" s="2">
        <f>IF(E71&lt;&gt;0,INT(46.0849*(13-E71)^1.81),0)</f>
        <v>152</v>
      </c>
      <c r="G71" s="66" t="s">
        <v>823</v>
      </c>
      <c r="H71" s="66">
        <f>IF(G71&lt;&gt;0,INT(0.188807*((G71*100)-210)^1.41),0)</f>
        <v>92</v>
      </c>
      <c r="I71" s="66" t="s">
        <v>824</v>
      </c>
      <c r="J71" s="66">
        <f>IF(I71&lt;&gt;0,INT(7.86*(I71-7.95)^1.1),0)</f>
        <v>91</v>
      </c>
      <c r="K71" s="66"/>
      <c r="L71" s="66"/>
      <c r="M71" s="66" t="s">
        <v>468</v>
      </c>
      <c r="N71" s="66" t="s">
        <v>825</v>
      </c>
      <c r="O71" s="66">
        <f>IF(M71+N71&lt;&gt;0,INT(0.19889*(185-((M71*60)+N71))^1.88),0)</f>
        <v>269</v>
      </c>
      <c r="P71" s="66"/>
      <c r="Q71" s="66"/>
      <c r="R71" s="66"/>
      <c r="S71" s="66"/>
      <c r="T71" s="123"/>
      <c r="U71" s="125" t="s">
        <v>603</v>
      </c>
      <c r="V71" s="58"/>
      <c r="W71" s="58"/>
      <c r="X71" s="58"/>
      <c r="Y71" s="58"/>
      <c r="Z71" s="58"/>
    </row>
    <row r="72" spans="1:26" ht="12.75" customHeight="1">
      <c r="A72" s="70">
        <f>SUM(F72+H72+J72+L72+O72)</f>
        <v>593</v>
      </c>
      <c r="B72" s="1" t="s">
        <v>255</v>
      </c>
      <c r="C72" s="2">
        <v>2006</v>
      </c>
      <c r="D72" s="2" t="s">
        <v>168</v>
      </c>
      <c r="E72" s="66" t="s">
        <v>756</v>
      </c>
      <c r="F72" s="2">
        <f>IF(E72&lt;&gt;0,INT(46.0849*(13-E72)^1.81),0)</f>
        <v>144</v>
      </c>
      <c r="G72" s="66" t="s">
        <v>414</v>
      </c>
      <c r="H72" s="66">
        <f>IF(G72&lt;&gt;0,INT(0.188807*((G72*100)-210)^1.41),0)</f>
        <v>109</v>
      </c>
      <c r="I72" s="66" t="s">
        <v>892</v>
      </c>
      <c r="J72" s="66">
        <f>IF(I72&lt;&gt;0,INT(7.86*(I72-7.95)^1.1),0)</f>
        <v>201</v>
      </c>
      <c r="K72" s="66"/>
      <c r="L72" s="66"/>
      <c r="M72" s="66" t="s">
        <v>468</v>
      </c>
      <c r="N72" s="66" t="s">
        <v>893</v>
      </c>
      <c r="O72" s="66">
        <f>IF(M72+N72&lt;&gt;0,INT(0.19889*(185-((M72*60)+N72))^1.88),0)</f>
        <v>139</v>
      </c>
      <c r="P72" s="66"/>
      <c r="Q72" s="66"/>
      <c r="R72" s="66"/>
      <c r="S72" s="66"/>
      <c r="T72" s="123"/>
      <c r="U72" s="125" t="s">
        <v>604</v>
      </c>
      <c r="V72" s="58"/>
      <c r="W72" s="58"/>
      <c r="X72" s="58"/>
      <c r="Y72" s="58"/>
      <c r="Z72" s="58"/>
    </row>
    <row r="73" spans="1:26" ht="12.75" customHeight="1">
      <c r="A73" s="70">
        <f>SUM(F73+H73+J73+L73+O73)</f>
        <v>581</v>
      </c>
      <c r="B73" s="1" t="s">
        <v>223</v>
      </c>
      <c r="C73" s="2">
        <v>2006</v>
      </c>
      <c r="D73" s="2" t="s">
        <v>139</v>
      </c>
      <c r="E73" s="66" t="s">
        <v>799</v>
      </c>
      <c r="F73" s="2">
        <f>IF(E73&lt;&gt;0,INT(46.0849*(13-E73)^1.81),0)</f>
        <v>192</v>
      </c>
      <c r="G73" s="66" t="s">
        <v>423</v>
      </c>
      <c r="H73" s="66">
        <f>IF(G73&lt;&gt;0,INT(0.188807*((G73*100)-210)^1.41),0)</f>
        <v>139</v>
      </c>
      <c r="I73" s="66" t="s">
        <v>800</v>
      </c>
      <c r="J73" s="66">
        <f>IF(I73&lt;&gt;0,INT(7.86*(I73-7.95)^1.1),0)</f>
        <v>43</v>
      </c>
      <c r="K73" s="66"/>
      <c r="L73" s="66"/>
      <c r="M73" s="66" t="s">
        <v>468</v>
      </c>
      <c r="N73" s="66" t="s">
        <v>801</v>
      </c>
      <c r="O73" s="66">
        <f>IF(M73+N73&lt;&gt;0,INT(0.19889*(185-((M73*60)+N73))^1.88),0)</f>
        <v>207</v>
      </c>
      <c r="P73" s="66"/>
      <c r="Q73" s="66"/>
      <c r="R73" s="66"/>
      <c r="S73" s="66"/>
      <c r="T73" s="123"/>
      <c r="U73" s="125" t="s">
        <v>605</v>
      </c>
      <c r="V73" s="58"/>
      <c r="W73" s="58"/>
      <c r="X73" s="58"/>
      <c r="Y73" s="58"/>
      <c r="Z73" s="58"/>
    </row>
    <row r="74" spans="1:26" ht="12.75" customHeight="1">
      <c r="A74" s="70">
        <f>SUM(F74+H74+J74+L74+O74)</f>
        <v>543</v>
      </c>
      <c r="B74" s="1" t="s">
        <v>215</v>
      </c>
      <c r="C74" s="2">
        <v>2006</v>
      </c>
      <c r="D74" s="2" t="s">
        <v>139</v>
      </c>
      <c r="E74" s="66" t="s">
        <v>324</v>
      </c>
      <c r="F74" s="2">
        <f>IF(E74&lt;&gt;0,INT(46.0849*(13-E74)^1.81),0)</f>
        <v>201</v>
      </c>
      <c r="G74" s="66" t="s">
        <v>778</v>
      </c>
      <c r="H74" s="66">
        <f>IF(G74&lt;&gt;0,INT(0.188807*((G74*100)-210)^1.41),0)</f>
        <v>107</v>
      </c>
      <c r="I74" s="66" t="s">
        <v>779</v>
      </c>
      <c r="J74" s="66">
        <f>IF(I74&lt;&gt;0,INT(7.86*(I74-7.95)^1.1),0)</f>
        <v>57</v>
      </c>
      <c r="K74" s="66"/>
      <c r="L74" s="66"/>
      <c r="M74" s="66" t="s">
        <v>468</v>
      </c>
      <c r="N74" s="66" t="s">
        <v>780</v>
      </c>
      <c r="O74" s="66">
        <f>IF(M74+N74&lt;&gt;0,INT(0.19889*(185-((M74*60)+N74))^1.88),0)</f>
        <v>178</v>
      </c>
      <c r="P74" s="66"/>
      <c r="Q74" s="66"/>
      <c r="R74" s="66"/>
      <c r="S74" s="66"/>
      <c r="T74" s="123"/>
      <c r="U74" s="125" t="s">
        <v>606</v>
      </c>
      <c r="V74" s="58"/>
      <c r="W74" s="58"/>
      <c r="X74" s="58"/>
      <c r="Y74" s="58"/>
      <c r="Z74" s="58"/>
    </row>
    <row r="75" spans="1:26" ht="12.75" customHeight="1">
      <c r="A75" s="70">
        <f>SUM(F75+H75+J75+L75+O75)</f>
        <v>536</v>
      </c>
      <c r="B75" s="1" t="s">
        <v>171</v>
      </c>
      <c r="C75" s="76">
        <v>38817</v>
      </c>
      <c r="D75" s="2" t="s">
        <v>97</v>
      </c>
      <c r="E75" s="66" t="s">
        <v>806</v>
      </c>
      <c r="F75" s="2">
        <f>IF(E75&lt;&gt;0,INT(46.0849*(13-E75)^1.81),0)</f>
        <v>147</v>
      </c>
      <c r="G75" s="66" t="s">
        <v>413</v>
      </c>
      <c r="H75" s="66">
        <f>IF(G75&lt;&gt;0,INT(0.188807*((G75*100)-210)^1.41),0)</f>
        <v>142</v>
      </c>
      <c r="I75" s="66" t="s">
        <v>807</v>
      </c>
      <c r="J75" s="66">
        <f>IF(I75&lt;&gt;0,INT(7.86*(I75-7.95)^1.1),0)</f>
        <v>25</v>
      </c>
      <c r="K75" s="66"/>
      <c r="L75" s="66"/>
      <c r="M75" s="66" t="s">
        <v>468</v>
      </c>
      <c r="N75" s="66" t="s">
        <v>808</v>
      </c>
      <c r="O75" s="66">
        <f>IF(M75+N75&lt;&gt;0,INT(0.19889*(185-((M75*60)+N75))^1.88),0)</f>
        <v>222</v>
      </c>
      <c r="P75" s="66"/>
      <c r="Q75" s="66"/>
      <c r="R75" s="66"/>
      <c r="S75" s="66"/>
      <c r="T75" s="123"/>
      <c r="U75" s="125" t="s">
        <v>607</v>
      </c>
      <c r="V75" s="58"/>
      <c r="W75" s="58"/>
      <c r="X75" s="58"/>
      <c r="Y75" s="58"/>
      <c r="Z75" s="58"/>
    </row>
    <row r="76" spans="1:26" ht="12.75" customHeight="1">
      <c r="A76" s="70">
        <f>SUM(F76+H76+J76+L76+O76)</f>
        <v>497</v>
      </c>
      <c r="B76" s="71" t="s">
        <v>242</v>
      </c>
      <c r="C76" s="73" t="s">
        <v>243</v>
      </c>
      <c r="D76" s="73" t="s">
        <v>54</v>
      </c>
      <c r="E76" s="66" t="s">
        <v>691</v>
      </c>
      <c r="F76" s="2">
        <f>IF(E76&lt;&gt;0,INT(46.0849*(13-E76)^1.81),0)</f>
        <v>198</v>
      </c>
      <c r="G76" s="66" t="s">
        <v>441</v>
      </c>
      <c r="H76" s="66">
        <f>IF(G76&lt;&gt;0,INT(0.188807*((G76*100)-210)^1.41),0)</f>
        <v>155</v>
      </c>
      <c r="I76" s="66" t="s">
        <v>692</v>
      </c>
      <c r="J76" s="66">
        <f>IF(I76&lt;&gt;0,INT(7.86*(I76-7.95)^1.1),0)</f>
        <v>49</v>
      </c>
      <c r="K76" s="66"/>
      <c r="L76" s="66"/>
      <c r="M76" s="66" t="s">
        <v>468</v>
      </c>
      <c r="N76" s="66" t="s">
        <v>693</v>
      </c>
      <c r="O76" s="66">
        <f>IF(M76+N76&lt;&gt;0,INT(0.19889*(185-((M76*60)+N76))^1.88),0)</f>
        <v>95</v>
      </c>
      <c r="P76" s="66"/>
      <c r="Q76" s="66"/>
      <c r="R76" s="66"/>
      <c r="S76" s="66"/>
      <c r="T76" s="123"/>
      <c r="U76" s="125" t="s">
        <v>608</v>
      </c>
      <c r="V76" s="58"/>
      <c r="W76" s="58"/>
      <c r="X76" s="58"/>
      <c r="Y76" s="58"/>
      <c r="Z76" s="58"/>
    </row>
    <row r="77" spans="1:26" ht="12.75" customHeight="1">
      <c r="A77" s="70">
        <f>SUM(F77+H77+J77+L77+O77)</f>
        <v>483</v>
      </c>
      <c r="B77" s="1" t="s">
        <v>191</v>
      </c>
      <c r="C77" s="76">
        <v>38499</v>
      </c>
      <c r="D77" s="2" t="s">
        <v>112</v>
      </c>
      <c r="E77" s="66" t="s">
        <v>832</v>
      </c>
      <c r="F77" s="2">
        <f>IF(E77&lt;&gt;0,INT(46.0849*(13-E77)^1.81),0)</f>
        <v>84</v>
      </c>
      <c r="G77" s="66" t="s">
        <v>833</v>
      </c>
      <c r="H77" s="66">
        <f>IF(G77&lt;&gt;0,INT(0.188807*((G77*100)-210)^1.41),0)</f>
        <v>69</v>
      </c>
      <c r="I77" s="66" t="s">
        <v>481</v>
      </c>
      <c r="J77" s="66">
        <f>IF(I77&lt;&gt;0,INT(7.86*(I77-7.95)^1.1),0)</f>
        <v>188</v>
      </c>
      <c r="K77" s="66"/>
      <c r="L77" s="66"/>
      <c r="M77" s="66" t="s">
        <v>468</v>
      </c>
      <c r="N77" s="66" t="s">
        <v>834</v>
      </c>
      <c r="O77" s="66">
        <f>IF(M77+N77&lt;&gt;0,INT(0.19889*(185-((M77*60)+N77))^1.88),0)</f>
        <v>142</v>
      </c>
      <c r="P77" s="66"/>
      <c r="Q77" s="66"/>
      <c r="R77" s="66"/>
      <c r="S77" s="66"/>
      <c r="T77" s="123"/>
      <c r="U77" s="125" t="s">
        <v>609</v>
      </c>
      <c r="V77" s="58"/>
      <c r="W77" s="58"/>
      <c r="X77" s="58"/>
      <c r="Y77" s="58"/>
      <c r="Z77" s="58"/>
    </row>
    <row r="78" spans="1:26" ht="12.75" customHeight="1">
      <c r="A78" s="70">
        <f>SUM(F78+H78+J78+L78+O78)</f>
        <v>471</v>
      </c>
      <c r="B78" s="71" t="s">
        <v>239</v>
      </c>
      <c r="C78" s="73" t="s">
        <v>240</v>
      </c>
      <c r="D78" s="73" t="s">
        <v>54</v>
      </c>
      <c r="E78" s="66" t="s">
        <v>689</v>
      </c>
      <c r="F78" s="2">
        <f>IF(E78&lt;&gt;0,INT(46.0849*(13-E78)^1.81),0)</f>
        <v>184</v>
      </c>
      <c r="G78" s="66" t="s">
        <v>414</v>
      </c>
      <c r="H78" s="66">
        <f>IF(G78&lt;&gt;0,INT(0.188807*((G78*100)-210)^1.41),0)</f>
        <v>109</v>
      </c>
      <c r="I78" s="66" t="s">
        <v>312</v>
      </c>
      <c r="J78" s="66">
        <f>IF(I78&lt;&gt;0,INT(7.86*(I78-7.95)^1.1),0)</f>
        <v>24</v>
      </c>
      <c r="K78" s="66"/>
      <c r="L78" s="66"/>
      <c r="M78" s="66" t="s">
        <v>468</v>
      </c>
      <c r="N78" s="66" t="s">
        <v>690</v>
      </c>
      <c r="O78" s="66">
        <f>IF(M78+N78&lt;&gt;0,INT(0.19889*(185-((M78*60)+N78))^1.88),0)</f>
        <v>154</v>
      </c>
      <c r="P78" s="66"/>
      <c r="Q78" s="66"/>
      <c r="R78" s="66"/>
      <c r="S78" s="66"/>
      <c r="T78" s="123"/>
      <c r="U78" s="125" t="s">
        <v>610</v>
      </c>
      <c r="V78" s="58"/>
      <c r="W78" s="58"/>
      <c r="X78" s="58"/>
      <c r="Y78" s="58"/>
      <c r="Z78" s="58"/>
    </row>
    <row r="79" spans="1:26" ht="12.75" customHeight="1">
      <c r="A79" s="70">
        <f>SUM(F79+H79+J79+L79+O79)</f>
        <v>462</v>
      </c>
      <c r="B79" s="1" t="s">
        <v>190</v>
      </c>
      <c r="C79" s="76">
        <v>39053</v>
      </c>
      <c r="D79" s="2" t="s">
        <v>112</v>
      </c>
      <c r="E79" s="66" t="s">
        <v>830</v>
      </c>
      <c r="F79" s="2">
        <f>IF(E79&lt;&gt;0,INT(46.0849*(13-E79)^1.81),0)</f>
        <v>223</v>
      </c>
      <c r="G79" s="66" t="s">
        <v>815</v>
      </c>
      <c r="H79" s="66">
        <f>IF(G79&lt;&gt;0,INT(0.188807*((G79*100)-210)^1.41),0)</f>
        <v>18</v>
      </c>
      <c r="I79" s="66" t="s">
        <v>831</v>
      </c>
      <c r="J79" s="66">
        <f>IF(I79&lt;&gt;0,INT(7.86*(I79-7.95)^1.1),0)</f>
        <v>43</v>
      </c>
      <c r="K79" s="66"/>
      <c r="L79" s="66"/>
      <c r="M79" s="66" t="s">
        <v>468</v>
      </c>
      <c r="N79" s="66" t="s">
        <v>334</v>
      </c>
      <c r="O79" s="66">
        <f>IF(M79+N79&lt;&gt;0,INT(0.19889*(185-((M79*60)+N79))^1.88),0)</f>
        <v>178</v>
      </c>
      <c r="P79" s="66"/>
      <c r="Q79" s="66"/>
      <c r="R79" s="66"/>
      <c r="S79" s="66"/>
      <c r="T79" s="123"/>
      <c r="U79" s="125" t="s">
        <v>611</v>
      </c>
      <c r="V79" s="58"/>
      <c r="W79" s="58"/>
      <c r="X79" s="58"/>
      <c r="Y79" s="58"/>
      <c r="Z79" s="58"/>
    </row>
    <row r="80" spans="1:26" ht="12.75" customHeight="1">
      <c r="A80" s="70">
        <f>SUM(F80+H80+J80+L80+O80)</f>
        <v>453</v>
      </c>
      <c r="B80" s="71" t="s">
        <v>51</v>
      </c>
      <c r="C80" s="73" t="s">
        <v>241</v>
      </c>
      <c r="D80" s="73" t="s">
        <v>47</v>
      </c>
      <c r="E80" s="66" t="s">
        <v>670</v>
      </c>
      <c r="F80" s="2">
        <f>IF(E80&lt;&gt;0,INT(46.0849*(13-E80)^1.81),0)</f>
        <v>109</v>
      </c>
      <c r="G80" s="66" t="s">
        <v>671</v>
      </c>
      <c r="H80" s="66">
        <f>IF(G80&lt;&gt;0,INT(0.188807*((G80*100)-210)^1.41),0)</f>
        <v>86</v>
      </c>
      <c r="I80" s="66" t="s">
        <v>672</v>
      </c>
      <c r="J80" s="66">
        <f>IF(I80&lt;&gt;0,INT(7.86*(I80-7.95)^1.1),0)</f>
        <v>97</v>
      </c>
      <c r="K80" s="66"/>
      <c r="L80" s="66"/>
      <c r="M80" s="66" t="s">
        <v>468</v>
      </c>
      <c r="N80" s="66" t="s">
        <v>673</v>
      </c>
      <c r="O80" s="66">
        <f>IF(M80+N80&lt;&gt;0,INT(0.19889*(185-((M80*60)+N80))^1.88),0)</f>
        <v>161</v>
      </c>
      <c r="P80" s="66"/>
      <c r="Q80" s="66"/>
      <c r="R80" s="66"/>
      <c r="S80" s="66"/>
      <c r="T80" s="123"/>
      <c r="U80" s="125" t="s">
        <v>612</v>
      </c>
      <c r="V80" s="58"/>
      <c r="W80" s="58"/>
      <c r="X80" s="58"/>
      <c r="Y80" s="58"/>
      <c r="Z80" s="58"/>
    </row>
    <row r="81" spans="1:26" ht="12.75" customHeight="1">
      <c r="A81" s="70">
        <f>SUM(F81+H81+J81+L81+O81)</f>
        <v>443</v>
      </c>
      <c r="B81" s="1" t="s">
        <v>789</v>
      </c>
      <c r="C81" s="2">
        <v>2006</v>
      </c>
      <c r="D81" s="2" t="s">
        <v>139</v>
      </c>
      <c r="E81" s="66" t="s">
        <v>790</v>
      </c>
      <c r="F81" s="2">
        <f>IF(E81&lt;&gt;0,INT(46.0849*(13-E81)^1.81),0)</f>
        <v>126</v>
      </c>
      <c r="G81" s="66" t="s">
        <v>406</v>
      </c>
      <c r="H81" s="66">
        <f>IF(G81&lt;&gt;0,INT(0.188807*((G81*100)-210)^1.41),0)</f>
        <v>190</v>
      </c>
      <c r="I81" s="66" t="s">
        <v>709</v>
      </c>
      <c r="J81" s="66">
        <f>IF(I81&lt;&gt;0,INT(7.86*(I81-7.95)^1.1),0)</f>
        <v>22</v>
      </c>
      <c r="K81" s="66"/>
      <c r="L81" s="66"/>
      <c r="M81" s="147" t="s">
        <v>468</v>
      </c>
      <c r="N81" s="147" t="s">
        <v>930</v>
      </c>
      <c r="O81" s="66">
        <f>IF(M81+N81&lt;&gt;0,INT(0.19889*(185-((M81*60)+N81))^1.88),0)</f>
        <v>105</v>
      </c>
      <c r="P81" s="66"/>
      <c r="Q81" s="66"/>
      <c r="R81" s="66"/>
      <c r="S81" s="66"/>
      <c r="T81" s="123"/>
      <c r="U81" s="125" t="s">
        <v>613</v>
      </c>
      <c r="V81" s="58"/>
      <c r="W81" s="58"/>
      <c r="X81" s="58"/>
      <c r="Y81" s="58"/>
      <c r="Z81" s="58"/>
    </row>
    <row r="82" spans="1:26" ht="12.75" customHeight="1">
      <c r="A82" s="70">
        <f>SUM(F82+H82+J82+L82+O82)</f>
        <v>417</v>
      </c>
      <c r="B82" s="71" t="s">
        <v>234</v>
      </c>
      <c r="C82" s="73" t="s">
        <v>235</v>
      </c>
      <c r="D82" s="73" t="s">
        <v>54</v>
      </c>
      <c r="E82" s="66" t="s">
        <v>686</v>
      </c>
      <c r="F82" s="2">
        <f>IF(E82&lt;&gt;0,INT(46.0849*(13-E82)^1.81),0)</f>
        <v>112</v>
      </c>
      <c r="G82" s="66" t="s">
        <v>421</v>
      </c>
      <c r="H82" s="66">
        <f>IF(G82&lt;&gt;0,INT(0.188807*((G82*100)-210)^1.41),0)</f>
        <v>110</v>
      </c>
      <c r="I82" s="66" t="s">
        <v>687</v>
      </c>
      <c r="J82" s="66">
        <f>IF(I82&lt;&gt;0,INT(7.86*(I82-7.95)^1.1),0)</f>
        <v>100</v>
      </c>
      <c r="K82" s="66"/>
      <c r="L82" s="66"/>
      <c r="M82" s="66" t="s">
        <v>468</v>
      </c>
      <c r="N82" s="66" t="s">
        <v>688</v>
      </c>
      <c r="O82" s="66">
        <f>IF(M82+N82&lt;&gt;0,INT(0.19889*(185-((M82*60)+N82))^1.88),0)</f>
        <v>95</v>
      </c>
      <c r="P82" s="66"/>
      <c r="Q82" s="66"/>
      <c r="R82" s="66"/>
      <c r="S82" s="66"/>
      <c r="T82" s="123"/>
      <c r="U82" s="126" t="s">
        <v>614</v>
      </c>
      <c r="V82" s="58"/>
      <c r="W82" s="58"/>
      <c r="X82" s="58"/>
      <c r="Y82" s="58"/>
      <c r="Z82" s="58"/>
    </row>
    <row r="83" spans="1:26" ht="12.75" customHeight="1">
      <c r="A83" s="70">
        <f>SUM(F83+H83+J83+L83+O83)</f>
        <v>408</v>
      </c>
      <c r="B83" s="1" t="s">
        <v>253</v>
      </c>
      <c r="C83" s="2">
        <v>2004</v>
      </c>
      <c r="D83" s="2" t="s">
        <v>168</v>
      </c>
      <c r="E83" s="66" t="s">
        <v>487</v>
      </c>
      <c r="F83" s="2">
        <f>IF(E83&lt;&gt;0,INT(46.0849*(13-E83)^1.81),0)</f>
        <v>128</v>
      </c>
      <c r="G83" s="66" t="s">
        <v>887</v>
      </c>
      <c r="H83" s="66">
        <f>IF(G83&lt;&gt;0,INT(0.188807*((G83*100)-210)^1.41),0)</f>
        <v>116</v>
      </c>
      <c r="I83" s="66" t="s">
        <v>888</v>
      </c>
      <c r="J83" s="66">
        <f>IF(I83&lt;&gt;0,INT(7.86*(I83-7.95)^1.1),0)</f>
        <v>101</v>
      </c>
      <c r="K83" s="66"/>
      <c r="L83" s="66"/>
      <c r="M83" s="66" t="s">
        <v>468</v>
      </c>
      <c r="N83" s="66" t="s">
        <v>889</v>
      </c>
      <c r="O83" s="66">
        <f>IF(M83+N83&lt;&gt;0,INT(0.19889*(185-((M83*60)+N83))^1.88),0)</f>
        <v>63</v>
      </c>
      <c r="P83" s="66"/>
      <c r="Q83" s="66"/>
      <c r="R83" s="66"/>
      <c r="S83" s="66"/>
      <c r="T83" s="123"/>
      <c r="U83" s="125" t="s">
        <v>615</v>
      </c>
      <c r="V83" s="58"/>
      <c r="W83" s="58"/>
      <c r="X83" s="58"/>
      <c r="Y83" s="58"/>
      <c r="Z83" s="58"/>
    </row>
    <row r="84" spans="1:26" ht="12.75" customHeight="1">
      <c r="A84" s="70">
        <f>SUM(F84+H84+J84+L84+O84)</f>
        <v>372</v>
      </c>
      <c r="B84" s="71" t="s">
        <v>48</v>
      </c>
      <c r="C84" s="73" t="s">
        <v>227</v>
      </c>
      <c r="D84" s="73" t="s">
        <v>54</v>
      </c>
      <c r="E84" s="66" t="s">
        <v>681</v>
      </c>
      <c r="F84" s="2">
        <f>IF(E84&lt;&gt;0,INT(46.0849*(13-E84)^1.81),0)</f>
        <v>182</v>
      </c>
      <c r="G84" s="66" t="s">
        <v>459</v>
      </c>
      <c r="H84" s="147">
        <f>IF(G84&lt;&gt;0,INT(0.188807*((G84*100)-210)^1.41),0)</f>
        <v>104</v>
      </c>
      <c r="I84" s="66" t="s">
        <v>682</v>
      </c>
      <c r="J84" s="66">
        <f>IF(I84&lt;&gt;0,INT(7.86*(I84-7.95)^1.1),0)</f>
        <v>62</v>
      </c>
      <c r="K84" s="66"/>
      <c r="L84" s="66"/>
      <c r="M84" s="66" t="s">
        <v>468</v>
      </c>
      <c r="N84" s="66" t="s">
        <v>683</v>
      </c>
      <c r="O84" s="66">
        <f>IF(M84+N84&lt;&gt;0,INT(0.19889*(185-((M84*60)+N84))^1.88),0)</f>
        <v>24</v>
      </c>
      <c r="P84" s="66"/>
      <c r="Q84" s="66"/>
      <c r="R84" s="66"/>
      <c r="S84" s="66"/>
      <c r="T84" s="123"/>
      <c r="U84" s="125" t="s">
        <v>616</v>
      </c>
      <c r="V84" s="58"/>
      <c r="W84" s="58"/>
      <c r="X84" s="58"/>
      <c r="Y84" s="58"/>
      <c r="Z84" s="58"/>
    </row>
    <row r="85" spans="1:26" ht="12.75" customHeight="1">
      <c r="A85" s="70">
        <f>SUM(F85+H85+J85+L85+O85)</f>
        <v>367</v>
      </c>
      <c r="B85" s="1" t="s">
        <v>251</v>
      </c>
      <c r="C85" s="2">
        <v>2006</v>
      </c>
      <c r="D85" s="2" t="s">
        <v>163</v>
      </c>
      <c r="E85" s="66" t="s">
        <v>880</v>
      </c>
      <c r="F85" s="2">
        <f>IF(E85&lt;&gt;0,INT(46.0849*(13-E85)^1.81),0)</f>
        <v>85</v>
      </c>
      <c r="G85" s="66" t="s">
        <v>420</v>
      </c>
      <c r="H85" s="66">
        <f>IF(G85&lt;&gt;0,INT(0.188807*((G85*100)-210)^1.41),0)</f>
        <v>184</v>
      </c>
      <c r="I85" s="66" t="s">
        <v>881</v>
      </c>
      <c r="J85" s="66">
        <f>IF(I85&lt;&gt;0,INT(7.86*(I85-7.95)^1.1),0)</f>
        <v>63</v>
      </c>
      <c r="K85" s="66"/>
      <c r="L85" s="66"/>
      <c r="M85" s="66" t="s">
        <v>468</v>
      </c>
      <c r="N85" s="66" t="s">
        <v>882</v>
      </c>
      <c r="O85" s="66">
        <f>IF(M85+N85&lt;&gt;0,INT(0.19889*(185-((M85*60)+N85))^1.88),0)</f>
        <v>35</v>
      </c>
      <c r="P85" s="66"/>
      <c r="Q85" s="66"/>
      <c r="R85" s="66"/>
      <c r="S85" s="66"/>
      <c r="T85" s="123"/>
      <c r="U85" s="125" t="s">
        <v>908</v>
      </c>
      <c r="V85" s="58"/>
      <c r="W85" s="58"/>
      <c r="X85" s="58"/>
      <c r="Y85" s="58"/>
      <c r="Z85" s="58"/>
    </row>
    <row r="86" spans="1:26" ht="12.75" customHeight="1">
      <c r="A86" s="70">
        <f>SUM(F86+H86+J86+L86+O86)</f>
        <v>348</v>
      </c>
      <c r="B86" s="1" t="s">
        <v>217</v>
      </c>
      <c r="C86" s="2">
        <v>2005</v>
      </c>
      <c r="D86" s="2" t="s">
        <v>139</v>
      </c>
      <c r="E86" s="66" t="s">
        <v>756</v>
      </c>
      <c r="F86" s="2">
        <f>IF(E86&lt;&gt;0,INT(46.0849*(13-E86)^1.81),0)</f>
        <v>144</v>
      </c>
      <c r="G86" s="66" t="s">
        <v>783</v>
      </c>
      <c r="H86" s="66">
        <f>IF(G86&lt;&gt;0,INT(0.188807*((G86*100)-210)^1.41),0)</f>
        <v>70</v>
      </c>
      <c r="I86" s="66" t="s">
        <v>784</v>
      </c>
      <c r="J86" s="66">
        <f>IF(I86&lt;&gt;0,INT(7.86*(I86-7.95)^1.1),0)</f>
        <v>65</v>
      </c>
      <c r="K86" s="66"/>
      <c r="L86" s="66"/>
      <c r="M86" s="66" t="s">
        <v>468</v>
      </c>
      <c r="N86" s="66" t="s">
        <v>785</v>
      </c>
      <c r="O86" s="66">
        <f>IF(M86+N86&lt;&gt;0,INT(0.19889*(185-((M86*60)+N86))^1.88),0)</f>
        <v>69</v>
      </c>
      <c r="P86" s="66"/>
      <c r="Q86" s="66"/>
      <c r="R86" s="66"/>
      <c r="S86" s="66"/>
      <c r="T86" s="123"/>
      <c r="U86" s="125" t="s">
        <v>909</v>
      </c>
      <c r="V86" s="58"/>
      <c r="W86" s="58"/>
      <c r="X86" s="58"/>
      <c r="Y86" s="58"/>
      <c r="Z86" s="58"/>
    </row>
    <row r="87" spans="1:26" ht="12.75" customHeight="1">
      <c r="A87" s="70">
        <f>SUM(F87+H87+J87+L87+O87)</f>
        <v>348</v>
      </c>
      <c r="B87" s="1" t="s">
        <v>256</v>
      </c>
      <c r="C87" s="2">
        <v>2006</v>
      </c>
      <c r="D87" s="2" t="s">
        <v>168</v>
      </c>
      <c r="E87" s="66" t="s">
        <v>806</v>
      </c>
      <c r="F87" s="2">
        <f>IF(E87&lt;&gt;0,INT(46.0849*(13-E87)^1.81),0)</f>
        <v>147</v>
      </c>
      <c r="G87" s="66" t="s">
        <v>894</v>
      </c>
      <c r="H87" s="66">
        <f>IF(G87&lt;&gt;0,INT(0.188807*((G87*100)-210)^1.41),0)</f>
        <v>45</v>
      </c>
      <c r="I87" s="66" t="s">
        <v>895</v>
      </c>
      <c r="J87" s="66">
        <f>IF(I87&lt;&gt;0,INT(7.86*(I87-7.95)^1.1),0)</f>
        <v>75</v>
      </c>
      <c r="K87" s="66"/>
      <c r="L87" s="66"/>
      <c r="M87" s="66" t="s">
        <v>468</v>
      </c>
      <c r="N87" s="66" t="s">
        <v>896</v>
      </c>
      <c r="O87" s="66">
        <f>IF(M87+N87&lt;&gt;0,INT(0.19889*(185-((M87*60)+N87))^1.88),0)</f>
        <v>81</v>
      </c>
      <c r="P87" s="66"/>
      <c r="Q87" s="66"/>
      <c r="R87" s="66"/>
      <c r="S87" s="66"/>
      <c r="T87" s="123"/>
      <c r="U87" s="125" t="s">
        <v>910</v>
      </c>
      <c r="V87" s="58"/>
      <c r="W87" s="58"/>
      <c r="X87" s="58"/>
      <c r="Y87" s="58"/>
      <c r="Z87" s="58"/>
    </row>
    <row r="88" spans="1:26" ht="12.75" customHeight="1">
      <c r="A88" s="70">
        <f>SUM(F88+H88+J88+L88+O88)</f>
        <v>344</v>
      </c>
      <c r="B88" s="1" t="s">
        <v>193</v>
      </c>
      <c r="C88" s="76">
        <v>38914</v>
      </c>
      <c r="D88" s="2" t="s">
        <v>112</v>
      </c>
      <c r="E88" s="66" t="s">
        <v>838</v>
      </c>
      <c r="F88" s="2">
        <f>IF(E88&lt;&gt;0,INT(46.0849*(13-E88)^1.81),0)</f>
        <v>68</v>
      </c>
      <c r="G88" s="66" t="s">
        <v>839</v>
      </c>
      <c r="H88" s="66">
        <f>IF(G88&lt;&gt;0,INT(0.188807*((G88*100)-210)^1.41),0)</f>
        <v>56</v>
      </c>
      <c r="I88" s="66" t="s">
        <v>840</v>
      </c>
      <c r="J88" s="66">
        <f>IF(I88&lt;&gt;0,INT(7.86*(I88-7.95)^1.1),0)</f>
        <v>93</v>
      </c>
      <c r="K88" s="66"/>
      <c r="L88" s="66"/>
      <c r="M88" s="66" t="s">
        <v>468</v>
      </c>
      <c r="N88" s="66" t="s">
        <v>841</v>
      </c>
      <c r="O88" s="66">
        <f>IF(M88+N88&lt;&gt;0,INT(0.19889*(185-((M88*60)+N88))^1.88),0)</f>
        <v>127</v>
      </c>
      <c r="P88" s="66"/>
      <c r="Q88" s="66"/>
      <c r="R88" s="66"/>
      <c r="S88" s="66"/>
      <c r="T88" s="123"/>
      <c r="U88" s="125" t="s">
        <v>911</v>
      </c>
      <c r="V88" s="58"/>
      <c r="W88" s="58"/>
      <c r="X88" s="58"/>
      <c r="Y88" s="58"/>
      <c r="Z88" s="58"/>
    </row>
    <row r="89" spans="1:26" ht="12.75" customHeight="1">
      <c r="A89" s="70">
        <f>SUM(F89+H89+J89+L89+O89)</f>
        <v>326</v>
      </c>
      <c r="B89" s="68" t="s">
        <v>196</v>
      </c>
      <c r="C89" s="66" t="s">
        <v>135</v>
      </c>
      <c r="D89" s="66" t="s">
        <v>42</v>
      </c>
      <c r="E89" s="66" t="s">
        <v>901</v>
      </c>
      <c r="F89" s="2">
        <f>IF(E89&lt;&gt;0,INT(46.0849*(13-E89)^1.81),0)</f>
        <v>38</v>
      </c>
      <c r="G89" s="66" t="s">
        <v>902</v>
      </c>
      <c r="H89" s="66">
        <f>IF(G89&lt;&gt;0,INT(0.188807*((G89*100)-210)^1.41),0)</f>
        <v>31</v>
      </c>
      <c r="I89" s="66" t="s">
        <v>903</v>
      </c>
      <c r="J89" s="66">
        <f>IF(I89&lt;&gt;0,INT(7.86*(I89-7.95)^1.1),0)</f>
        <v>68</v>
      </c>
      <c r="K89" s="66"/>
      <c r="L89" s="66"/>
      <c r="M89" s="66" t="s">
        <v>468</v>
      </c>
      <c r="N89" s="66" t="s">
        <v>904</v>
      </c>
      <c r="O89" s="66">
        <f>IF(M89+N89&lt;&gt;0,INT(0.19889*(185-((M89*60)+N89))^1.88),0)</f>
        <v>189</v>
      </c>
      <c r="P89" s="66"/>
      <c r="Q89" s="66"/>
      <c r="R89" s="66"/>
      <c r="S89" s="66"/>
      <c r="T89" s="123"/>
      <c r="U89" s="125" t="s">
        <v>912</v>
      </c>
      <c r="V89" s="58"/>
      <c r="W89" s="58"/>
      <c r="X89" s="58"/>
      <c r="Y89" s="58"/>
      <c r="Z89" s="58"/>
    </row>
    <row r="90" spans="1:26" ht="12.75" customHeight="1">
      <c r="A90" s="70">
        <f>SUM(F90+H90+J90+L90+O90)</f>
        <v>323</v>
      </c>
      <c r="B90" s="1" t="s">
        <v>220</v>
      </c>
      <c r="C90" s="2">
        <v>2006</v>
      </c>
      <c r="D90" s="2" t="s">
        <v>139</v>
      </c>
      <c r="E90" s="66" t="s">
        <v>791</v>
      </c>
      <c r="F90" s="2">
        <f>IF(E90&lt;&gt;0,INT(46.0849*(13-E90)^1.81),0)</f>
        <v>143</v>
      </c>
      <c r="G90" s="66" t="s">
        <v>792</v>
      </c>
      <c r="H90" s="66">
        <f>IF(G90&lt;&gt;0,INT(0.188807*((G90*100)-210)^1.41),0)</f>
        <v>66</v>
      </c>
      <c r="I90" s="66" t="s">
        <v>793</v>
      </c>
      <c r="J90" s="66">
        <f>IF(I90&lt;&gt;0,INT(7.86*(I90-7.95)^1.1),0)</f>
        <v>5</v>
      </c>
      <c r="K90" s="66"/>
      <c r="L90" s="66"/>
      <c r="M90" s="66" t="s">
        <v>468</v>
      </c>
      <c r="N90" s="66" t="s">
        <v>794</v>
      </c>
      <c r="O90" s="66">
        <f>IF(M90+N90&lt;&gt;0,INT(0.19889*(185-((M90*60)+N90))^1.88),0)</f>
        <v>109</v>
      </c>
      <c r="P90" s="66"/>
      <c r="Q90" s="66"/>
      <c r="R90" s="66"/>
      <c r="S90" s="66"/>
      <c r="T90" s="123"/>
      <c r="U90" s="125" t="s">
        <v>913</v>
      </c>
      <c r="V90" s="58"/>
      <c r="W90" s="58"/>
      <c r="X90" s="58"/>
      <c r="Y90" s="58"/>
      <c r="Z90" s="58"/>
    </row>
    <row r="91" spans="1:26" ht="12.75" customHeight="1">
      <c r="A91" s="70">
        <f>SUM(F91+H91+J91+L91+O91)</f>
        <v>300</v>
      </c>
      <c r="B91" s="1" t="s">
        <v>221</v>
      </c>
      <c r="C91" s="2">
        <v>2006</v>
      </c>
      <c r="D91" s="2" t="s">
        <v>139</v>
      </c>
      <c r="E91" s="66" t="s">
        <v>795</v>
      </c>
      <c r="F91" s="2">
        <f>IF(E91&lt;&gt;0,INT(46.0849*(13-E91)^1.81),0)</f>
        <v>145</v>
      </c>
      <c r="G91" s="66" t="s">
        <v>457</v>
      </c>
      <c r="H91" s="66">
        <f>IF(G91&lt;&gt;0,INT(0.188807*((G91*100)-210)^1.41),0)</f>
        <v>73</v>
      </c>
      <c r="I91" s="66" t="s">
        <v>781</v>
      </c>
      <c r="J91" s="66">
        <f>IF(I91&lt;&gt;0,INT(7.86*(I91-7.95)^1.1),0)</f>
        <v>31</v>
      </c>
      <c r="K91" s="66"/>
      <c r="L91" s="66"/>
      <c r="M91" s="147" t="s">
        <v>468</v>
      </c>
      <c r="N91" s="147" t="s">
        <v>932</v>
      </c>
      <c r="O91" s="66">
        <f>IF(M91+N91&lt;&gt;0,INT(0.19889*(185-((M91*60)+N91))^1.88),0)</f>
        <v>51</v>
      </c>
      <c r="P91" s="66"/>
      <c r="Q91" s="66"/>
      <c r="R91" s="66"/>
      <c r="S91" s="66"/>
      <c r="T91" s="123"/>
      <c r="U91" s="125" t="s">
        <v>914</v>
      </c>
      <c r="V91" s="58"/>
      <c r="W91" s="58"/>
      <c r="X91" s="58"/>
      <c r="Y91" s="58"/>
      <c r="Z91" s="58"/>
    </row>
    <row r="92" spans="1:26" ht="12.75" customHeight="1">
      <c r="A92" s="70">
        <f>SUM(F92+H92+J92+L92+O92)</f>
        <v>292</v>
      </c>
      <c r="B92" s="1" t="s">
        <v>216</v>
      </c>
      <c r="C92" s="2">
        <v>2005</v>
      </c>
      <c r="D92" s="2" t="s">
        <v>139</v>
      </c>
      <c r="E92" s="66" t="s">
        <v>475</v>
      </c>
      <c r="F92" s="2">
        <f>IF(E92&lt;&gt;0,INT(46.0849*(13-E92)^1.81),0)</f>
        <v>140</v>
      </c>
      <c r="G92" s="66" t="s">
        <v>703</v>
      </c>
      <c r="H92" s="66">
        <f>IF(G92&lt;&gt;0,INT(0.188807*((G92*100)-210)^1.41),0)</f>
        <v>67</v>
      </c>
      <c r="I92" s="66" t="s">
        <v>781</v>
      </c>
      <c r="J92" s="66">
        <f>IF(I92&lt;&gt;0,INT(7.86*(I92-7.95)^1.1),0)</f>
        <v>31</v>
      </c>
      <c r="K92" s="66"/>
      <c r="L92" s="66"/>
      <c r="M92" s="66" t="s">
        <v>468</v>
      </c>
      <c r="N92" s="66" t="s">
        <v>782</v>
      </c>
      <c r="O92" s="66">
        <f>IF(M92+N92&lt;&gt;0,INT(0.19889*(185-((M92*60)+N92))^1.88),0)</f>
        <v>54</v>
      </c>
      <c r="P92" s="66"/>
      <c r="Q92" s="66"/>
      <c r="R92" s="66"/>
      <c r="S92" s="66"/>
      <c r="T92" s="123"/>
      <c r="U92" s="125" t="s">
        <v>915</v>
      </c>
      <c r="V92" s="58"/>
      <c r="W92" s="58"/>
      <c r="X92" s="58"/>
      <c r="Y92" s="58"/>
      <c r="Z92" s="58"/>
    </row>
    <row r="93" spans="1:26" ht="12.75" customHeight="1">
      <c r="A93" s="70">
        <f>SUM(F93+H93+J93+L93+O93)</f>
        <v>260</v>
      </c>
      <c r="B93" s="1" t="s">
        <v>192</v>
      </c>
      <c r="C93" s="76">
        <v>38729</v>
      </c>
      <c r="D93" s="2" t="s">
        <v>112</v>
      </c>
      <c r="E93" s="66" t="s">
        <v>835</v>
      </c>
      <c r="F93" s="2">
        <f>IF(E93&lt;&gt;0,INT(46.0849*(13-E93)^1.81),0)</f>
        <v>81</v>
      </c>
      <c r="G93" s="66" t="s">
        <v>419</v>
      </c>
      <c r="H93" s="66">
        <f>IF(G93&lt;&gt;0,INT(0.188807*((G93*100)-210)^1.41),0)</f>
        <v>29</v>
      </c>
      <c r="I93" s="66" t="s">
        <v>836</v>
      </c>
      <c r="J93" s="66">
        <f>IF(I93&lt;&gt;0,INT(7.86*(I93-7.95)^1.1),0)</f>
        <v>76</v>
      </c>
      <c r="K93" s="66"/>
      <c r="L93" s="66"/>
      <c r="M93" s="66" t="s">
        <v>468</v>
      </c>
      <c r="N93" s="66" t="s">
        <v>837</v>
      </c>
      <c r="O93" s="66">
        <f>IF(M93+N93&lt;&gt;0,INT(0.19889*(185-((M93*60)+N93))^1.88),0)</f>
        <v>74</v>
      </c>
      <c r="P93" s="66"/>
      <c r="Q93" s="66"/>
      <c r="R93" s="66"/>
      <c r="S93" s="66"/>
      <c r="T93" s="123"/>
      <c r="U93" s="125" t="s">
        <v>916</v>
      </c>
      <c r="V93" s="58"/>
      <c r="W93" s="58"/>
      <c r="X93" s="58"/>
      <c r="Y93" s="58"/>
      <c r="Z93" s="58"/>
    </row>
    <row r="94" spans="1:26" ht="12.75" customHeight="1">
      <c r="A94" s="70">
        <f>SUM(F94+H94+J94+L94+O94)</f>
        <v>258</v>
      </c>
      <c r="B94" s="71" t="s">
        <v>246</v>
      </c>
      <c r="C94" s="73" t="s">
        <v>247</v>
      </c>
      <c r="D94" s="73" t="s">
        <v>47</v>
      </c>
      <c r="E94" s="66" t="s">
        <v>702</v>
      </c>
      <c r="F94" s="2">
        <f>IF(E94&lt;&gt;0,INT(46.0849*(13-E94)^1.81),0)</f>
        <v>103</v>
      </c>
      <c r="G94" s="66" t="s">
        <v>703</v>
      </c>
      <c r="H94" s="66">
        <f>IF(G94&lt;&gt;0,INT(0.188807*((G94*100)-210)^1.41),0)</f>
        <v>67</v>
      </c>
      <c r="I94" s="66" t="s">
        <v>326</v>
      </c>
      <c r="J94" s="66">
        <f>IF(I94&lt;&gt;0,INT(7.86*(I94-7.95)^1.1),0)</f>
        <v>20</v>
      </c>
      <c r="K94" s="66"/>
      <c r="L94" s="66"/>
      <c r="M94" s="66" t="s">
        <v>468</v>
      </c>
      <c r="N94" s="66" t="s">
        <v>704</v>
      </c>
      <c r="O94" s="66">
        <f>IF(M94+N94&lt;&gt;0,INT(0.19889*(185-((M94*60)+N94))^1.88),0)</f>
        <v>68</v>
      </c>
      <c r="P94" s="66"/>
      <c r="Q94" s="66"/>
      <c r="R94" s="66"/>
      <c r="S94" s="66"/>
      <c r="T94" s="123"/>
      <c r="U94" s="125" t="s">
        <v>917</v>
      </c>
      <c r="V94" s="58"/>
      <c r="W94" s="58"/>
      <c r="X94" s="58"/>
      <c r="Y94" s="58"/>
      <c r="Z94" s="58"/>
    </row>
    <row r="95" spans="1:26" ht="12.75" customHeight="1">
      <c r="A95" s="70">
        <f>SUM(F95+H95+J95+L95+O95)</f>
        <v>245</v>
      </c>
      <c r="B95" s="85" t="s">
        <v>212</v>
      </c>
      <c r="C95" s="66" t="s">
        <v>135</v>
      </c>
      <c r="D95" s="2" t="s">
        <v>139</v>
      </c>
      <c r="E95" s="66" t="s">
        <v>768</v>
      </c>
      <c r="F95" s="2">
        <f>IF(E95&lt;&gt;0,INT(46.0849*(13-E95)^1.81),0)</f>
        <v>79</v>
      </c>
      <c r="G95" s="66" t="s">
        <v>769</v>
      </c>
      <c r="H95" s="66">
        <f>IF(G95&lt;&gt;0,INT(0.188807*((G95*100)-210)^1.41),0)</f>
        <v>12</v>
      </c>
      <c r="I95" s="66" t="s">
        <v>770</v>
      </c>
      <c r="J95" s="66">
        <f>IF(I95&lt;&gt;0,INT(7.86*(I95-7.95)^1.1),0)</f>
        <v>64</v>
      </c>
      <c r="K95" s="66"/>
      <c r="L95" s="66"/>
      <c r="M95" s="66" t="s">
        <v>468</v>
      </c>
      <c r="N95" s="66" t="s">
        <v>771</v>
      </c>
      <c r="O95" s="66">
        <f>IF(M95+N95&lt;&gt;0,INT(0.19889*(185-((M95*60)+N95))^1.88),0)</f>
        <v>90</v>
      </c>
      <c r="P95" s="66"/>
      <c r="Q95" s="66"/>
      <c r="R95" s="66"/>
      <c r="S95" s="66"/>
      <c r="T95" s="123"/>
      <c r="U95" s="125" t="s">
        <v>918</v>
      </c>
      <c r="V95" s="58"/>
      <c r="W95" s="58"/>
      <c r="X95" s="58"/>
      <c r="Y95" s="58"/>
      <c r="Z95" s="58"/>
    </row>
    <row r="96" spans="1:26" ht="12.75" customHeight="1">
      <c r="A96" s="70">
        <f>SUM(F96+H96+J96+L96+O96)</f>
        <v>242</v>
      </c>
      <c r="B96" s="71" t="s">
        <v>52</v>
      </c>
      <c r="C96" s="73" t="s">
        <v>244</v>
      </c>
      <c r="D96" s="73" t="s">
        <v>47</v>
      </c>
      <c r="E96" s="66" t="s">
        <v>699</v>
      </c>
      <c r="F96" s="2">
        <f>IF(E96&lt;&gt;0,INT(46.0849*(13-E96)^1.81),0)</f>
        <v>16</v>
      </c>
      <c r="G96" s="66" t="s">
        <v>446</v>
      </c>
      <c r="H96" s="66">
        <f>IF(G96&lt;&gt;0,INT(0.188807*((G96*100)-210)^1.41),0)</f>
        <v>76</v>
      </c>
      <c r="I96" s="66" t="s">
        <v>700</v>
      </c>
      <c r="J96" s="66">
        <f>IF(I96&lt;&gt;0,INT(7.86*(I96-7.95)^1.1),0)</f>
        <v>145</v>
      </c>
      <c r="K96" s="66"/>
      <c r="L96" s="66"/>
      <c r="M96" s="66" t="s">
        <v>468</v>
      </c>
      <c r="N96" s="66" t="s">
        <v>701</v>
      </c>
      <c r="O96" s="66">
        <f>IF(M96+N96&lt;&gt;0,INT(0.19889*(185-((M96*60)+N96))^1.88),0)</f>
        <v>5</v>
      </c>
      <c r="P96" s="66"/>
      <c r="Q96" s="66"/>
      <c r="R96" s="66"/>
      <c r="S96" s="66"/>
      <c r="T96" s="123"/>
      <c r="U96" s="125" t="s">
        <v>919</v>
      </c>
      <c r="V96" s="58"/>
      <c r="W96" s="58"/>
      <c r="X96" s="58"/>
      <c r="Y96" s="58"/>
      <c r="Z96" s="58"/>
    </row>
    <row r="97" spans="1:26" ht="12.75" customHeight="1">
      <c r="A97" s="70">
        <f>SUM(F97+H97+J97+L97+O97)</f>
        <v>184</v>
      </c>
      <c r="B97" s="1" t="s">
        <v>176</v>
      </c>
      <c r="C97" s="76">
        <v>38933</v>
      </c>
      <c r="D97" s="2" t="s">
        <v>97</v>
      </c>
      <c r="E97" s="66" t="s">
        <v>820</v>
      </c>
      <c r="F97" s="2">
        <f>IF(E97&lt;&gt;0,INT(46.0849*(13-E97)^1.81),0)</f>
        <v>111</v>
      </c>
      <c r="G97" s="66" t="s">
        <v>821</v>
      </c>
      <c r="H97" s="66">
        <f>IF(G97&lt;&gt;0,INT(0.188807*((G97*100)-210)^1.41),0)</f>
        <v>1</v>
      </c>
      <c r="I97" s="66" t="s">
        <v>536</v>
      </c>
      <c r="J97" s="66">
        <f>IF(I97&lt;&gt;0,INT(7.86*(I97-7.95)^1.1),0)</f>
        <v>72</v>
      </c>
      <c r="K97" s="66"/>
      <c r="L97" s="66"/>
      <c r="M97" s="147" t="s">
        <v>472</v>
      </c>
      <c r="N97" s="147" t="s">
        <v>931</v>
      </c>
      <c r="O97" s="66">
        <f>IF(M97+N97&lt;&gt;0,INT(0.19889*(185-((M97*60)+N97))^1.88),0)</f>
        <v>0</v>
      </c>
      <c r="P97" s="82"/>
      <c r="Q97" s="82"/>
      <c r="R97" s="82"/>
      <c r="S97" s="66"/>
      <c r="T97" s="123"/>
      <c r="U97" s="126" t="s">
        <v>920</v>
      </c>
      <c r="V97" s="58"/>
      <c r="W97" s="58"/>
      <c r="X97" s="58"/>
      <c r="Y97" s="58"/>
      <c r="Z97" s="58"/>
    </row>
    <row r="98" spans="1:26" ht="12.75" customHeight="1">
      <c r="A98" s="70">
        <f>SUM(F98+H98+J98+L98+O98)</f>
        <v>181</v>
      </c>
      <c r="B98" s="1" t="s">
        <v>170</v>
      </c>
      <c r="C98" s="76">
        <v>38840</v>
      </c>
      <c r="D98" s="2" t="s">
        <v>97</v>
      </c>
      <c r="E98" s="66" t="s">
        <v>802</v>
      </c>
      <c r="F98" s="2">
        <f>IF(E98&lt;&gt;0,INT(46.0849*(13-E98)^1.81),0)</f>
        <v>71</v>
      </c>
      <c r="G98" s="66" t="s">
        <v>803</v>
      </c>
      <c r="H98" s="66">
        <f>IF(G98&lt;&gt;0,INT(0.188807*((G98*100)-210)^1.41),0)</f>
        <v>43</v>
      </c>
      <c r="I98" s="66" t="s">
        <v>804</v>
      </c>
      <c r="J98" s="66" t="s">
        <v>39</v>
      </c>
      <c r="K98" s="66"/>
      <c r="L98" s="66"/>
      <c r="M98" s="66" t="s">
        <v>468</v>
      </c>
      <c r="N98" s="66" t="s">
        <v>805</v>
      </c>
      <c r="O98" s="66">
        <f>IF(M98+N98&lt;&gt;0,INT(0.19889*(185-((M98*60)+N98))^1.88),0)</f>
        <v>67</v>
      </c>
      <c r="P98" s="66"/>
      <c r="Q98" s="66"/>
      <c r="R98" s="66"/>
      <c r="S98" s="66"/>
      <c r="T98" s="123"/>
      <c r="U98" s="125" t="s">
        <v>921</v>
      </c>
      <c r="V98" s="58"/>
      <c r="W98" s="58"/>
      <c r="X98" s="58"/>
      <c r="Y98" s="58"/>
      <c r="Z98" s="58"/>
    </row>
    <row r="99" spans="1:26" ht="12.75" customHeight="1">
      <c r="A99" s="70">
        <f>SUM(F99+H99+J99+L99+O99)</f>
        <v>154</v>
      </c>
      <c r="B99" s="1" t="s">
        <v>897</v>
      </c>
      <c r="C99" s="76">
        <v>38456</v>
      </c>
      <c r="D99" s="2" t="s">
        <v>168</v>
      </c>
      <c r="E99" s="66" t="s">
        <v>898</v>
      </c>
      <c r="F99" s="2">
        <f>IF(E99&lt;&gt;0,INT(46.0849*(13-E99)^1.81),0)</f>
        <v>5</v>
      </c>
      <c r="G99" s="66" t="s">
        <v>703</v>
      </c>
      <c r="H99" s="66">
        <f>IF(G99&lt;&gt;0,INT(0.188807*((G99*100)-210)^1.41),0)</f>
        <v>67</v>
      </c>
      <c r="I99" s="66" t="s">
        <v>899</v>
      </c>
      <c r="J99" s="66">
        <f>IF(I99&lt;&gt;0,INT(7.86*(I99-7.95)^1.1),0)</f>
        <v>81</v>
      </c>
      <c r="K99" s="66"/>
      <c r="L99" s="66"/>
      <c r="M99" s="66" t="s">
        <v>472</v>
      </c>
      <c r="N99" s="66" t="s">
        <v>900</v>
      </c>
      <c r="O99" s="66">
        <f>IF(M99+N99&lt;&gt;0,INT(0.19889*(185-((M99*60)+N99))^1.88),0)</f>
        <v>1</v>
      </c>
      <c r="P99" s="66"/>
      <c r="Q99" s="66"/>
      <c r="R99" s="66"/>
      <c r="S99" s="66"/>
      <c r="T99" s="123"/>
      <c r="U99" s="125" t="s">
        <v>922</v>
      </c>
      <c r="V99" s="58"/>
      <c r="W99" s="58"/>
      <c r="X99" s="58"/>
      <c r="Y99" s="58"/>
      <c r="Z99" s="58"/>
    </row>
    <row r="100" spans="1:26" ht="12.75" customHeight="1">
      <c r="A100" s="70">
        <f>SUM(F100+H100+J100+L100+O100)</f>
        <v>138</v>
      </c>
      <c r="B100" s="1" t="s">
        <v>194</v>
      </c>
      <c r="C100" s="76">
        <v>39056</v>
      </c>
      <c r="D100" s="2" t="s">
        <v>112</v>
      </c>
      <c r="E100" s="66" t="s">
        <v>325</v>
      </c>
      <c r="F100" s="2">
        <f>IF(E100&lt;&gt;0,INT(46.0849*(13-E100)^1.81),0)</f>
        <v>64</v>
      </c>
      <c r="G100" s="66" t="s">
        <v>842</v>
      </c>
      <c r="H100" s="66">
        <f>IF(G100&lt;&gt;0,INT(0.188807*((G100*100)-210)^1.41),0)</f>
        <v>5</v>
      </c>
      <c r="I100" s="66" t="s">
        <v>324</v>
      </c>
      <c r="J100" s="66">
        <f>IF(I100&lt;&gt;0,INT(7.86*(I100-7.95)^1.1),0)</f>
        <v>24</v>
      </c>
      <c r="K100" s="66"/>
      <c r="L100" s="66"/>
      <c r="M100" s="66" t="s">
        <v>468</v>
      </c>
      <c r="N100" s="66" t="s">
        <v>843</v>
      </c>
      <c r="O100" s="66">
        <f>IF(M100+N100&lt;&gt;0,INT(0.19889*(185-((M100*60)+N100))^1.88),0)</f>
        <v>45</v>
      </c>
      <c r="P100" s="66"/>
      <c r="Q100" s="66"/>
      <c r="R100" s="66"/>
      <c r="S100" s="66"/>
      <c r="T100" s="123"/>
      <c r="U100" s="125" t="s">
        <v>923</v>
      </c>
      <c r="V100" s="58"/>
      <c r="W100" s="58"/>
      <c r="X100" s="58"/>
      <c r="Y100" s="58"/>
      <c r="Z100" s="58"/>
    </row>
    <row r="101" spans="1:26" ht="12.75" customHeight="1">
      <c r="A101" s="70">
        <f>SUM(F101+H101+J101+L101+O101)</f>
        <v>113</v>
      </c>
      <c r="B101" s="85" t="s">
        <v>213</v>
      </c>
      <c r="C101" s="66" t="s">
        <v>135</v>
      </c>
      <c r="D101" s="2" t="s">
        <v>139</v>
      </c>
      <c r="E101" s="66" t="s">
        <v>772</v>
      </c>
      <c r="F101" s="2">
        <f>IF(E101&lt;&gt;0,INT(46.0849*(13-E101)^1.81),0)</f>
        <v>0</v>
      </c>
      <c r="G101" s="66" t="s">
        <v>773</v>
      </c>
      <c r="H101" s="66">
        <f>IF(G101&lt;&gt;0,INT(0.188807*((G101*100)-210)^1.41),0)</f>
        <v>48</v>
      </c>
      <c r="I101" s="66" t="s">
        <v>708</v>
      </c>
      <c r="J101" s="66">
        <f>IF(I101&lt;&gt;0,INT(7.86*(I101-7.95)^1.1),0)</f>
        <v>52</v>
      </c>
      <c r="K101" s="66"/>
      <c r="L101" s="66"/>
      <c r="M101" s="66" t="s">
        <v>468</v>
      </c>
      <c r="N101" s="66" t="s">
        <v>774</v>
      </c>
      <c r="O101" s="66">
        <f>IF(M101+N101&lt;&gt;0,INT(0.19889*(185-((M101*60)+N101))^1.88),0)</f>
        <v>13</v>
      </c>
      <c r="P101" s="66"/>
      <c r="Q101" s="66"/>
      <c r="R101" s="66"/>
      <c r="S101" s="66"/>
      <c r="T101" s="123"/>
      <c r="U101" s="125" t="s">
        <v>924</v>
      </c>
      <c r="V101" s="58"/>
      <c r="W101" s="58"/>
      <c r="X101" s="58"/>
      <c r="Y101" s="58"/>
      <c r="Z101" s="58"/>
    </row>
    <row r="102" spans="1:26" ht="12.75" customHeight="1">
      <c r="A102" s="70">
        <f>SUM(F102+H102+J102+L102+O102)</f>
        <v>98</v>
      </c>
      <c r="B102" s="71" t="s">
        <v>224</v>
      </c>
      <c r="C102" s="73" t="s">
        <v>225</v>
      </c>
      <c r="D102" s="73" t="s">
        <v>54</v>
      </c>
      <c r="E102" s="66" t="s">
        <v>677</v>
      </c>
      <c r="F102" s="2">
        <f>IF(E102&lt;&gt;0,INT(46.0849*(13-E102)^1.81),0)</f>
        <v>11</v>
      </c>
      <c r="G102" s="66" t="s">
        <v>678</v>
      </c>
      <c r="H102" s="147">
        <f>IF(G102&lt;&gt;0,INT(0.188807*((G102*100)-210)^1.41),0)</f>
        <v>9</v>
      </c>
      <c r="I102" s="66" t="s">
        <v>679</v>
      </c>
      <c r="J102" s="66">
        <f>IF(I102&lt;&gt;0,INT(7.86*(I102-7.95)^1.1),0)</f>
        <v>51</v>
      </c>
      <c r="K102" s="66"/>
      <c r="L102" s="66"/>
      <c r="M102" s="66" t="s">
        <v>468</v>
      </c>
      <c r="N102" s="66" t="s">
        <v>680</v>
      </c>
      <c r="O102" s="66">
        <f>IF(M102+N102&lt;&gt;0,INT(0.19889*(185-((M102*60)+N102))^1.88),0)</f>
        <v>27</v>
      </c>
      <c r="P102" s="66"/>
      <c r="Q102" s="66"/>
      <c r="R102" s="66"/>
      <c r="S102" s="66"/>
      <c r="T102" s="123"/>
      <c r="U102" s="125" t="s">
        <v>925</v>
      </c>
      <c r="V102" s="58"/>
      <c r="W102" s="58"/>
      <c r="X102" s="58"/>
      <c r="Y102" s="58"/>
      <c r="Z102" s="58"/>
    </row>
    <row r="103" spans="1:26" ht="12.75" customHeight="1">
      <c r="A103" s="70">
        <f>SUM(F103+H103+J103+L103+O103)</f>
        <v>81</v>
      </c>
      <c r="B103" s="1" t="s">
        <v>174</v>
      </c>
      <c r="C103" s="76">
        <v>38756</v>
      </c>
      <c r="D103" s="2" t="s">
        <v>97</v>
      </c>
      <c r="E103" s="66" t="s">
        <v>814</v>
      </c>
      <c r="F103" s="2">
        <f>IF(E103&lt;&gt;0,INT(46.0849*(13-E103)^1.81),0)</f>
        <v>1</v>
      </c>
      <c r="G103" s="66" t="s">
        <v>815</v>
      </c>
      <c r="H103" s="66">
        <f>IF(G103&lt;&gt;0,INT(0.188807*((G103*100)-210)^1.41),0)</f>
        <v>18</v>
      </c>
      <c r="I103" s="66" t="s">
        <v>816</v>
      </c>
      <c r="J103" s="66">
        <f>IF(I103&lt;&gt;0,INT(7.86*(I103-7.95)^1.1),0)</f>
        <v>62</v>
      </c>
      <c r="K103" s="66"/>
      <c r="L103" s="66"/>
      <c r="M103" s="66" t="s">
        <v>472</v>
      </c>
      <c r="N103" s="66" t="s">
        <v>817</v>
      </c>
      <c r="O103" s="66" t="s">
        <v>39</v>
      </c>
      <c r="P103" s="66"/>
      <c r="Q103" s="66"/>
      <c r="R103" s="66"/>
      <c r="S103" s="66"/>
      <c r="T103" s="123"/>
      <c r="U103" s="125" t="s">
        <v>926</v>
      </c>
      <c r="V103" s="58"/>
      <c r="W103" s="58"/>
      <c r="X103" s="58"/>
      <c r="Y103" s="58"/>
      <c r="Z103" s="58"/>
    </row>
    <row r="104" spans="1:26" ht="12.75" customHeight="1">
      <c r="A104" s="70">
        <f>SUM(F104+H104+J104+L104+O104)</f>
        <v>3</v>
      </c>
      <c r="B104" s="71" t="s">
        <v>695</v>
      </c>
      <c r="C104" s="73" t="s">
        <v>135</v>
      </c>
      <c r="D104" s="73" t="s">
        <v>54</v>
      </c>
      <c r="E104" s="66" t="s">
        <v>696</v>
      </c>
      <c r="F104" s="2">
        <v>0</v>
      </c>
      <c r="G104" s="66" t="s">
        <v>697</v>
      </c>
      <c r="H104" s="66" t="s">
        <v>39</v>
      </c>
      <c r="I104" s="66" t="s">
        <v>698</v>
      </c>
      <c r="J104" s="66">
        <f>IF(I104&lt;&gt;0,INT(7.86*(I104-7.95)^1.1),0)</f>
        <v>3</v>
      </c>
      <c r="K104" s="66"/>
      <c r="L104" s="66"/>
      <c r="M104" s="66" t="s">
        <v>472</v>
      </c>
      <c r="N104" s="66" t="s">
        <v>332</v>
      </c>
      <c r="O104" s="66" t="s">
        <v>39</v>
      </c>
      <c r="P104" s="82"/>
      <c r="Q104" s="82"/>
      <c r="R104" s="82"/>
      <c r="S104" s="66"/>
      <c r="T104" s="123"/>
      <c r="U104" s="126" t="s">
        <v>937</v>
      </c>
      <c r="V104" s="58"/>
      <c r="W104" s="58"/>
      <c r="X104" s="58"/>
      <c r="Y104" s="58"/>
      <c r="Z104" s="58"/>
    </row>
    <row r="105" spans="1:26" ht="12.75" customHeight="1">
      <c r="A105" s="70"/>
      <c r="B105" s="1" t="s">
        <v>188</v>
      </c>
      <c r="C105" s="76">
        <v>38196</v>
      </c>
      <c r="D105" s="2" t="s">
        <v>112</v>
      </c>
      <c r="E105" s="66" t="s">
        <v>826</v>
      </c>
      <c r="F105" s="2">
        <f>IF(E105&lt;&gt;0,INT(46.0849*(13-E105)^1.81),0)</f>
        <v>134</v>
      </c>
      <c r="G105" s="66" t="s">
        <v>459</v>
      </c>
      <c r="H105" s="66">
        <f>IF(G105&lt;&gt;0,INT(0.188807*((G105*100)-210)^1.41),0)</f>
        <v>104</v>
      </c>
      <c r="I105" s="66" t="s">
        <v>827</v>
      </c>
      <c r="J105" s="66">
        <f>IF(I105&lt;&gt;0,INT(7.86*(I105-7.95)^1.1),0)</f>
        <v>141</v>
      </c>
      <c r="K105" s="66"/>
      <c r="L105" s="66"/>
      <c r="M105" s="66"/>
      <c r="N105" s="66"/>
      <c r="O105" s="66">
        <f>IF(M105+N105&lt;&gt;0,INT(0.19889*(185-((M105*60)+N105))^1.88),0)</f>
        <v>0</v>
      </c>
      <c r="P105" s="66"/>
      <c r="Q105" s="66"/>
      <c r="R105" s="66"/>
      <c r="S105" s="66"/>
      <c r="T105" s="123"/>
      <c r="U105" s="125"/>
      <c r="V105" s="58"/>
      <c r="W105" s="58"/>
      <c r="X105" s="58"/>
      <c r="Y105" s="58"/>
      <c r="Z105" s="58"/>
    </row>
    <row r="106" spans="1:26" ht="12.75" customHeight="1">
      <c r="A106" s="70"/>
      <c r="B106" s="1" t="s">
        <v>257</v>
      </c>
      <c r="C106" s="2">
        <v>2007</v>
      </c>
      <c r="D106" s="2" t="s">
        <v>163</v>
      </c>
      <c r="E106" s="66" t="s">
        <v>883</v>
      </c>
      <c r="F106" s="2">
        <f>IF(E106&lt;&gt;0,INT(46.0849*(13-E106)^1.81),0)</f>
        <v>161</v>
      </c>
      <c r="G106" s="66" t="s">
        <v>884</v>
      </c>
      <c r="H106" s="66">
        <f>IF(G106&lt;&gt;0,INT(0.188807*((G106*100)-210)^1.41),0)</f>
        <v>84</v>
      </c>
      <c r="I106" s="66" t="s">
        <v>885</v>
      </c>
      <c r="J106" s="66">
        <f>IF(I106&lt;&gt;0,INT(7.86*(I106-7.95)^1.1),0)</f>
        <v>69</v>
      </c>
      <c r="K106" s="66"/>
      <c r="L106" s="66"/>
      <c r="M106" s="66"/>
      <c r="N106" s="66"/>
      <c r="O106" s="66">
        <f>IF(M106+N106&lt;&gt;0,INT(0.19889*(185-((M106*60)+N106))^1.88),0)</f>
        <v>0</v>
      </c>
      <c r="P106" s="66"/>
      <c r="Q106" s="66"/>
      <c r="R106" s="66"/>
      <c r="S106" s="66"/>
      <c r="T106" s="123"/>
      <c r="U106" s="125"/>
      <c r="V106" s="58"/>
      <c r="W106" s="58"/>
      <c r="X106" s="58"/>
      <c r="Y106" s="58"/>
      <c r="Z106" s="58"/>
    </row>
    <row r="107" spans="1:26" ht="12.75" customHeight="1" thickBot="1">
      <c r="A107" s="113"/>
      <c r="B107" s="8" t="s">
        <v>173</v>
      </c>
      <c r="C107" s="130">
        <v>38952</v>
      </c>
      <c r="D107" s="50" t="s">
        <v>97</v>
      </c>
      <c r="E107" s="67" t="s">
        <v>812</v>
      </c>
      <c r="F107" s="50">
        <f>IF(E107&lt;&gt;0,INT(46.0849*(13-E107)^1.81),0)</f>
        <v>24</v>
      </c>
      <c r="G107" s="67" t="s">
        <v>462</v>
      </c>
      <c r="H107" s="67">
        <f>IF(G107&lt;&gt;0,INT(0.188807*((G107*100)-210)^1.41),0)</f>
        <v>130</v>
      </c>
      <c r="I107" s="67" t="s">
        <v>813</v>
      </c>
      <c r="J107" s="67">
        <f>IF(I107&lt;&gt;0,INT(7.86*(I107-7.95)^1.1),0)</f>
        <v>52</v>
      </c>
      <c r="K107" s="67"/>
      <c r="L107" s="67"/>
      <c r="M107" s="67"/>
      <c r="N107" s="67"/>
      <c r="O107" s="67">
        <f>IF(M107+N107&lt;&gt;0,INT(0.19889*(185-((M107*60)+N107))^1.88),0)</f>
        <v>0</v>
      </c>
      <c r="P107" s="67"/>
      <c r="Q107" s="67"/>
      <c r="R107" s="67"/>
      <c r="S107" s="67"/>
      <c r="T107" s="131"/>
      <c r="U107" s="128"/>
      <c r="V107" s="58"/>
      <c r="W107" s="58"/>
      <c r="X107" s="58"/>
      <c r="Y107" s="58"/>
      <c r="Z107" s="58"/>
    </row>
    <row r="108" spans="1:26" ht="12.75" customHeight="1">
      <c r="A108" s="64"/>
      <c r="B108" s="59"/>
      <c r="C108" s="64"/>
      <c r="D108" s="64"/>
      <c r="E108" s="64"/>
      <c r="F108" s="16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59"/>
      <c r="V108" s="58"/>
      <c r="W108" s="58"/>
      <c r="X108" s="58"/>
      <c r="Y108" s="58"/>
      <c r="Z108" s="58"/>
    </row>
    <row r="109" spans="1:26" ht="12.75" customHeight="1">
      <c r="A109" s="151"/>
      <c r="B109" s="87" t="s">
        <v>933</v>
      </c>
      <c r="C109" s="88"/>
      <c r="D109" s="88"/>
      <c r="E109" s="64"/>
      <c r="F109" s="16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103"/>
      <c r="V109" s="58"/>
      <c r="W109" s="58"/>
      <c r="X109" s="58"/>
      <c r="Y109" s="58"/>
      <c r="Z109" s="58"/>
    </row>
    <row r="110" spans="1:26" ht="12.75" customHeight="1">
      <c r="A110" s="153"/>
      <c r="B110" s="90" t="s">
        <v>934</v>
      </c>
      <c r="C110" s="88"/>
      <c r="D110" s="88"/>
      <c r="E110" s="64"/>
      <c r="F110" s="16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103"/>
      <c r="V110" s="58"/>
      <c r="W110" s="58"/>
      <c r="X110" s="58"/>
      <c r="Y110" s="58"/>
      <c r="Z110" s="58"/>
    </row>
    <row r="111" spans="1:26" ht="12.75" customHeight="1">
      <c r="A111" s="154"/>
      <c r="B111" s="112" t="s">
        <v>935</v>
      </c>
      <c r="C111" s="107"/>
      <c r="D111" s="107"/>
      <c r="E111" s="107"/>
      <c r="F111" s="16"/>
      <c r="G111" s="64"/>
      <c r="H111" s="64"/>
      <c r="I111" s="64"/>
      <c r="J111" s="64"/>
      <c r="K111" s="64"/>
      <c r="L111" s="64"/>
      <c r="M111" s="64"/>
      <c r="N111" s="64"/>
      <c r="O111" s="64"/>
      <c r="P111" s="107"/>
      <c r="Q111" s="107"/>
      <c r="R111" s="107"/>
      <c r="S111" s="107"/>
      <c r="T111" s="64"/>
      <c r="U111" s="59"/>
      <c r="V111" s="58"/>
      <c r="W111" s="58"/>
      <c r="X111" s="58"/>
      <c r="Y111" s="58"/>
      <c r="Z111" s="58"/>
    </row>
    <row r="112" spans="1:26" ht="12.75" customHeight="1">
      <c r="A112" s="152"/>
      <c r="B112" s="112" t="s">
        <v>936</v>
      </c>
      <c r="C112" s="64"/>
      <c r="D112" s="64"/>
      <c r="E112" s="64"/>
      <c r="F112" s="16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59"/>
      <c r="V112" s="58"/>
      <c r="W112" s="58"/>
      <c r="X112" s="58"/>
      <c r="Y112" s="58"/>
      <c r="Z112" s="58"/>
    </row>
    <row r="113" spans="1:26" ht="12.75" customHeight="1">
      <c r="A113" s="64"/>
      <c r="B113" s="112"/>
      <c r="C113" s="64"/>
      <c r="D113" s="16"/>
      <c r="E113" s="64"/>
      <c r="F113" s="16"/>
      <c r="G113" s="64"/>
      <c r="H113" s="64"/>
      <c r="I113" s="64"/>
      <c r="J113" s="64"/>
      <c r="K113" s="64"/>
      <c r="L113" s="64"/>
      <c r="M113" s="64"/>
      <c r="N113" s="64"/>
      <c r="O113" s="64"/>
      <c r="P113" s="55"/>
      <c r="Q113" s="55"/>
      <c r="R113" s="55"/>
      <c r="S113" s="64"/>
      <c r="T113" s="64"/>
      <c r="U113" s="59"/>
      <c r="V113" s="58"/>
      <c r="W113" s="58"/>
      <c r="X113" s="58"/>
      <c r="Y113" s="58"/>
      <c r="Z113" s="58"/>
    </row>
    <row r="114" spans="1:26" ht="12.75" customHeight="1">
      <c r="A114" s="64"/>
      <c r="B114" s="3"/>
      <c r="C114" s="16"/>
      <c r="D114" s="16"/>
      <c r="E114" s="64"/>
      <c r="F114" s="16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103"/>
      <c r="V114" s="58"/>
      <c r="W114" s="58"/>
      <c r="X114" s="58"/>
      <c r="Y114" s="58"/>
      <c r="Z114" s="58"/>
    </row>
    <row r="115" spans="1:26" ht="12.75" customHeight="1">
      <c r="A115" s="64"/>
      <c r="B115" s="3"/>
      <c r="C115" s="111"/>
      <c r="D115" s="16"/>
      <c r="E115" s="64"/>
      <c r="F115" s="16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103"/>
      <c r="V115" s="58"/>
      <c r="W115" s="58"/>
      <c r="X115" s="58"/>
      <c r="Y115" s="58"/>
      <c r="Z115" s="58"/>
    </row>
    <row r="116" spans="1:26" ht="12.75" customHeight="1">
      <c r="A116" s="64"/>
      <c r="B116" s="3"/>
      <c r="C116" s="111"/>
      <c r="D116" s="16"/>
      <c r="E116" s="64"/>
      <c r="F116" s="16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103"/>
      <c r="V116" s="58"/>
      <c r="W116" s="58"/>
      <c r="X116" s="58"/>
      <c r="Y116" s="58"/>
      <c r="Z116" s="58"/>
    </row>
    <row r="117" spans="1:26" ht="12.75" customHeight="1">
      <c r="A117" s="64"/>
      <c r="B117" s="3"/>
      <c r="C117" s="16"/>
      <c r="D117" s="16"/>
      <c r="E117" s="64"/>
      <c r="F117" s="16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103"/>
      <c r="V117" s="58"/>
      <c r="W117" s="58"/>
      <c r="X117" s="58"/>
      <c r="Y117" s="58"/>
      <c r="Z117" s="58"/>
    </row>
    <row r="118" spans="1:26" ht="12.75" customHeight="1">
      <c r="A118" s="64"/>
      <c r="B118" s="3"/>
      <c r="C118" s="16"/>
      <c r="D118" s="16"/>
      <c r="E118" s="64"/>
      <c r="F118" s="16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103"/>
      <c r="V118" s="58"/>
      <c r="W118" s="58"/>
      <c r="X118" s="58"/>
      <c r="Y118" s="58"/>
      <c r="Z118" s="58"/>
    </row>
    <row r="119" spans="1:26" ht="12.75" customHeight="1">
      <c r="A119" s="64"/>
      <c r="B119" s="3"/>
      <c r="C119" s="16"/>
      <c r="D119" s="16"/>
      <c r="E119" s="64"/>
      <c r="F119" s="16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103"/>
      <c r="V119" s="58"/>
      <c r="W119" s="58"/>
      <c r="X119" s="58"/>
      <c r="Y119" s="58"/>
      <c r="Z119" s="58"/>
    </row>
    <row r="120" spans="1:26" ht="12.75" customHeight="1">
      <c r="A120" s="64"/>
      <c r="B120" s="3"/>
      <c r="C120" s="16"/>
      <c r="D120" s="16"/>
      <c r="E120" s="64"/>
      <c r="F120" s="16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103"/>
      <c r="V120" s="58"/>
      <c r="W120" s="58"/>
      <c r="X120" s="58"/>
      <c r="Y120" s="58"/>
      <c r="Z120" s="58"/>
    </row>
    <row r="121" spans="1:26" ht="12.75" customHeight="1">
      <c r="A121" s="64"/>
      <c r="B121" s="3"/>
      <c r="C121" s="16"/>
      <c r="D121" s="16"/>
      <c r="E121" s="64"/>
      <c r="F121" s="16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103"/>
      <c r="V121" s="58"/>
      <c r="W121" s="58"/>
      <c r="X121" s="58"/>
      <c r="Y121" s="58"/>
      <c r="Z121" s="58"/>
    </row>
    <row r="122" spans="1:26" ht="12.75" customHeight="1">
      <c r="A122" s="64"/>
      <c r="B122" s="3"/>
      <c r="C122" s="16"/>
      <c r="D122" s="16"/>
      <c r="E122" s="64"/>
      <c r="F122" s="16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103"/>
      <c r="V122" s="58"/>
      <c r="W122" s="58"/>
      <c r="X122" s="58"/>
      <c r="Y122" s="58"/>
      <c r="Z122" s="58"/>
    </row>
    <row r="123" spans="1:26" ht="12.75" customHeight="1">
      <c r="A123" s="64"/>
      <c r="B123" s="3"/>
      <c r="C123" s="16"/>
      <c r="D123" s="16"/>
      <c r="E123" s="64"/>
      <c r="F123" s="16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103"/>
      <c r="V123" s="58"/>
      <c r="W123" s="58"/>
      <c r="X123" s="58"/>
      <c r="Y123" s="58"/>
      <c r="Z123" s="58"/>
    </row>
    <row r="124" spans="1:26" ht="12.75" customHeight="1">
      <c r="A124" s="64"/>
      <c r="B124" s="3"/>
      <c r="C124" s="16"/>
      <c r="D124" s="16"/>
      <c r="E124" s="64"/>
      <c r="F124" s="16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103"/>
      <c r="V124" s="58"/>
      <c r="W124" s="58"/>
      <c r="X124" s="58"/>
      <c r="Y124" s="58"/>
      <c r="Z124" s="58"/>
    </row>
    <row r="125" spans="1:26" ht="12.75" customHeight="1">
      <c r="A125" s="64"/>
      <c r="B125" s="3"/>
      <c r="C125" s="16"/>
      <c r="D125" s="16"/>
      <c r="E125" s="64"/>
      <c r="F125" s="16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103"/>
      <c r="V125" s="58"/>
      <c r="W125" s="58"/>
      <c r="X125" s="58"/>
      <c r="Y125" s="58"/>
      <c r="Z125" s="58"/>
    </row>
    <row r="126" spans="1:26" ht="12.75" customHeight="1">
      <c r="A126" s="64"/>
      <c r="B126" s="3"/>
      <c r="C126" s="16"/>
      <c r="D126" s="16"/>
      <c r="E126" s="64"/>
      <c r="F126" s="16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103"/>
      <c r="V126" s="58"/>
      <c r="W126" s="58"/>
      <c r="X126" s="58"/>
      <c r="Y126" s="58"/>
      <c r="Z126" s="58"/>
    </row>
    <row r="127" spans="1:26" ht="12.75" customHeight="1">
      <c r="A127" s="64"/>
      <c r="B127" s="3"/>
      <c r="C127" s="16"/>
      <c r="D127" s="16"/>
      <c r="E127" s="64"/>
      <c r="F127" s="16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103"/>
      <c r="V127" s="58"/>
      <c r="W127" s="58"/>
      <c r="X127" s="58"/>
      <c r="Y127" s="58"/>
      <c r="Z127" s="58"/>
    </row>
    <row r="128" spans="1:26" ht="12.75" customHeight="1">
      <c r="A128" s="64"/>
      <c r="B128" s="3"/>
      <c r="C128" s="16"/>
      <c r="D128" s="16"/>
      <c r="E128" s="64"/>
      <c r="F128" s="16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103"/>
      <c r="V128" s="58"/>
      <c r="W128" s="58"/>
      <c r="X128" s="58"/>
      <c r="Y128" s="58"/>
      <c r="Z128" s="58"/>
    </row>
    <row r="129" spans="1:26" ht="12.75" customHeight="1">
      <c r="A129" s="64"/>
      <c r="B129" s="3"/>
      <c r="C129" s="16"/>
      <c r="D129" s="16"/>
      <c r="E129" s="64"/>
      <c r="F129" s="16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103"/>
      <c r="V129" s="58"/>
      <c r="W129" s="58"/>
      <c r="X129" s="58"/>
      <c r="Y129" s="58"/>
      <c r="Z129" s="58"/>
    </row>
    <row r="130" spans="1:26" ht="12.75" customHeight="1">
      <c r="A130" s="64"/>
      <c r="B130" s="3"/>
      <c r="C130" s="16"/>
      <c r="D130" s="16"/>
      <c r="E130" s="64"/>
      <c r="F130" s="16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103"/>
      <c r="V130" s="58"/>
      <c r="W130" s="58"/>
      <c r="X130" s="58"/>
      <c r="Y130" s="58"/>
      <c r="Z130" s="58"/>
    </row>
    <row r="131" spans="1:26" ht="12.75" customHeight="1">
      <c r="A131" s="64"/>
      <c r="B131" s="3"/>
      <c r="C131" s="16"/>
      <c r="D131" s="16"/>
      <c r="E131" s="64"/>
      <c r="F131" s="16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103"/>
      <c r="V131" s="58"/>
      <c r="W131" s="58"/>
      <c r="X131" s="58"/>
      <c r="Y131" s="58"/>
      <c r="Z131" s="58"/>
    </row>
    <row r="132" spans="1:26" ht="12.75" customHeight="1">
      <c r="A132" s="64"/>
      <c r="B132" s="3"/>
      <c r="C132" s="16"/>
      <c r="D132" s="16"/>
      <c r="E132" s="64"/>
      <c r="F132" s="16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103"/>
      <c r="V132" s="58"/>
      <c r="W132" s="58"/>
      <c r="X132" s="58"/>
      <c r="Y132" s="58"/>
      <c r="Z132" s="58"/>
    </row>
    <row r="133" spans="1:26" ht="12.75" customHeight="1">
      <c r="A133" s="64"/>
      <c r="B133" s="3"/>
      <c r="C133" s="16"/>
      <c r="D133" s="16"/>
      <c r="E133" s="64"/>
      <c r="F133" s="16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103"/>
      <c r="V133" s="58"/>
      <c r="W133" s="58"/>
      <c r="X133" s="58"/>
      <c r="Y133" s="58"/>
      <c r="Z133" s="58"/>
    </row>
    <row r="134" spans="1:26" ht="12.75" customHeight="1">
      <c r="A134" s="64"/>
      <c r="B134" s="3"/>
      <c r="C134" s="16"/>
      <c r="D134" s="16"/>
      <c r="E134" s="64"/>
      <c r="F134" s="16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103"/>
      <c r="V134" s="58"/>
      <c r="W134" s="58"/>
      <c r="X134" s="58"/>
      <c r="Y134" s="58"/>
      <c r="Z134" s="58"/>
    </row>
    <row r="135" spans="1:26" ht="12.75" customHeight="1">
      <c r="A135" s="64"/>
      <c r="B135" s="3"/>
      <c r="C135" s="16"/>
      <c r="D135" s="16"/>
      <c r="E135" s="64"/>
      <c r="F135" s="16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103"/>
      <c r="V135" s="58"/>
      <c r="W135" s="58"/>
      <c r="X135" s="58"/>
      <c r="Y135" s="58"/>
      <c r="Z135" s="58"/>
    </row>
    <row r="136" spans="1:26" ht="12.75" customHeight="1">
      <c r="A136" s="64"/>
      <c r="B136" s="3"/>
      <c r="C136" s="16"/>
      <c r="D136" s="16"/>
      <c r="E136" s="64"/>
      <c r="F136" s="16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103"/>
      <c r="V136" s="58"/>
      <c r="W136" s="58"/>
      <c r="X136" s="58"/>
      <c r="Y136" s="58"/>
      <c r="Z136" s="58"/>
    </row>
    <row r="137" spans="1:26" ht="12.75" customHeight="1">
      <c r="A137" s="64"/>
      <c r="B137" s="3"/>
      <c r="C137" s="16"/>
      <c r="D137" s="16"/>
      <c r="E137" s="64"/>
      <c r="F137" s="16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103"/>
      <c r="V137" s="58"/>
      <c r="W137" s="58"/>
      <c r="X137" s="58"/>
      <c r="Y137" s="58"/>
      <c r="Z137" s="58"/>
    </row>
    <row r="138" spans="1:26" ht="12.75" customHeight="1">
      <c r="A138" s="64"/>
      <c r="B138" s="3"/>
      <c r="C138" s="16"/>
      <c r="D138" s="16"/>
      <c r="E138" s="64"/>
      <c r="F138" s="16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103"/>
      <c r="V138" s="58"/>
      <c r="W138" s="58"/>
      <c r="X138" s="58"/>
      <c r="Y138" s="58"/>
      <c r="Z138" s="58"/>
    </row>
    <row r="139" spans="1:26" ht="12.75" customHeight="1">
      <c r="A139" s="64"/>
      <c r="B139" s="3"/>
      <c r="C139" s="16"/>
      <c r="D139" s="16"/>
      <c r="E139" s="64"/>
      <c r="F139" s="16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103"/>
      <c r="V139" s="58"/>
      <c r="W139" s="58"/>
      <c r="X139" s="58"/>
      <c r="Y139" s="58"/>
      <c r="Z139" s="58"/>
    </row>
    <row r="140" spans="1:26" ht="12.75" customHeight="1">
      <c r="A140" s="64"/>
      <c r="B140" s="59"/>
      <c r="C140" s="64"/>
      <c r="D140" s="55"/>
      <c r="E140" s="64"/>
      <c r="F140" s="16"/>
      <c r="G140" s="64"/>
      <c r="H140" s="64"/>
      <c r="I140" s="64"/>
      <c r="J140" s="64"/>
      <c r="K140" s="64"/>
      <c r="L140" s="64"/>
      <c r="M140" s="64"/>
      <c r="N140" s="64"/>
      <c r="O140" s="64"/>
      <c r="P140" s="55"/>
      <c r="Q140" s="55"/>
      <c r="R140" s="55"/>
      <c r="S140" s="64"/>
      <c r="T140" s="64"/>
      <c r="U140" s="59"/>
      <c r="V140" s="58"/>
      <c r="W140" s="58"/>
      <c r="X140" s="58"/>
      <c r="Y140" s="58"/>
      <c r="Z140" s="58"/>
    </row>
    <row r="141" spans="1:26" ht="12.75" customHeight="1">
      <c r="A141" s="64"/>
      <c r="B141" s="86"/>
      <c r="C141" s="64"/>
      <c r="D141" s="64"/>
      <c r="E141" s="64"/>
      <c r="F141" s="16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103"/>
      <c r="V141" s="58"/>
      <c r="W141" s="58"/>
      <c r="X141" s="58"/>
      <c r="Y141" s="58"/>
      <c r="Z141" s="58"/>
    </row>
    <row r="142" spans="1:26" ht="12.75" customHeight="1">
      <c r="A142" s="64"/>
      <c r="B142" s="42"/>
      <c r="C142" s="16"/>
      <c r="D142" s="16"/>
      <c r="E142" s="64"/>
      <c r="F142" s="16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103"/>
      <c r="V142" s="58"/>
      <c r="W142" s="58"/>
      <c r="X142" s="58"/>
      <c r="Y142" s="58"/>
      <c r="Z142" s="58"/>
    </row>
    <row r="143" spans="1:26" ht="12.75" customHeight="1">
      <c r="A143" s="64"/>
      <c r="B143" s="42"/>
      <c r="C143" s="16"/>
      <c r="D143" s="16"/>
      <c r="E143" s="64"/>
      <c r="F143" s="16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103"/>
      <c r="V143" s="58"/>
      <c r="W143" s="58"/>
      <c r="X143" s="58"/>
      <c r="Y143" s="58"/>
      <c r="Z143" s="58"/>
    </row>
    <row r="144" spans="1:26" ht="12.75" customHeight="1">
      <c r="A144" s="64"/>
      <c r="B144" s="42"/>
      <c r="C144" s="16"/>
      <c r="D144" s="16"/>
      <c r="E144" s="64"/>
      <c r="F144" s="16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103"/>
      <c r="V144" s="58"/>
      <c r="W144" s="58"/>
      <c r="X144" s="58"/>
      <c r="Y144" s="58"/>
      <c r="Z144" s="58"/>
    </row>
    <row r="145" spans="1:26" ht="12.75" customHeight="1">
      <c r="A145" s="64"/>
      <c r="B145" s="42"/>
      <c r="C145" s="16"/>
      <c r="D145" s="16"/>
      <c r="E145" s="64"/>
      <c r="F145" s="16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103"/>
      <c r="V145" s="58"/>
      <c r="W145" s="58"/>
      <c r="X145" s="58"/>
      <c r="Y145" s="58"/>
      <c r="Z145" s="58"/>
    </row>
    <row r="146" spans="1:26" ht="12.75" customHeight="1">
      <c r="A146" s="64"/>
      <c r="B146" s="42"/>
      <c r="C146" s="16"/>
      <c r="D146" s="16"/>
      <c r="E146" s="64"/>
      <c r="F146" s="16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103"/>
      <c r="V146" s="58"/>
      <c r="W146" s="58"/>
      <c r="X146" s="58"/>
      <c r="Y146" s="58"/>
      <c r="Z146" s="58"/>
    </row>
    <row r="147" spans="1:26" ht="12.75" customHeight="1">
      <c r="A147" s="64"/>
      <c r="B147" s="86"/>
      <c r="C147" s="64"/>
      <c r="D147" s="64"/>
      <c r="E147" s="64"/>
      <c r="F147" s="16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103"/>
      <c r="V147" s="58"/>
      <c r="W147" s="58"/>
      <c r="X147" s="58"/>
      <c r="Y147" s="58"/>
      <c r="Z147" s="58"/>
    </row>
    <row r="148" spans="1:26" ht="12.75">
      <c r="A148" s="64"/>
      <c r="B148" s="86"/>
      <c r="C148" s="64"/>
      <c r="D148" s="64"/>
      <c r="E148" s="64"/>
      <c r="F148" s="16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103"/>
      <c r="V148" s="58"/>
      <c r="W148" s="58"/>
      <c r="X148" s="58"/>
      <c r="Y148" s="58"/>
      <c r="Z148" s="58"/>
    </row>
    <row r="149" spans="1:26" ht="12.75" customHeight="1">
      <c r="A149" s="64"/>
      <c r="B149" s="87"/>
      <c r="C149" s="88"/>
      <c r="D149" s="88"/>
      <c r="E149" s="64"/>
      <c r="F149" s="16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103"/>
      <c r="V149" s="58"/>
      <c r="W149" s="58"/>
      <c r="X149" s="58"/>
      <c r="Y149" s="58"/>
      <c r="Z149" s="58"/>
    </row>
    <row r="150" spans="1:26" ht="12.75" customHeight="1">
      <c r="A150" s="64"/>
      <c r="B150" s="87"/>
      <c r="C150" s="88"/>
      <c r="D150" s="88"/>
      <c r="E150" s="64"/>
      <c r="F150" s="16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103"/>
      <c r="V150" s="58"/>
      <c r="W150" s="58"/>
      <c r="X150" s="58"/>
      <c r="Y150" s="58"/>
      <c r="Z150" s="58"/>
    </row>
    <row r="151" spans="1:26" ht="12.75" customHeight="1">
      <c r="A151" s="64"/>
      <c r="B151" s="87"/>
      <c r="C151" s="88"/>
      <c r="D151" s="88"/>
      <c r="E151" s="64"/>
      <c r="F151" s="16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103"/>
      <c r="V151" s="58"/>
      <c r="W151" s="58"/>
      <c r="X151" s="58"/>
      <c r="Y151" s="58"/>
      <c r="Z151" s="58"/>
    </row>
    <row r="152" spans="1:26" ht="12.75" customHeight="1">
      <c r="A152" s="64"/>
      <c r="B152" s="112"/>
      <c r="C152" s="64"/>
      <c r="D152" s="88"/>
      <c r="E152" s="64"/>
      <c r="F152" s="16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103"/>
      <c r="V152" s="58"/>
      <c r="W152" s="58"/>
      <c r="X152" s="58"/>
      <c r="Y152" s="58"/>
      <c r="Z152" s="58"/>
    </row>
    <row r="153" spans="1:26" ht="12.75" customHeight="1">
      <c r="A153" s="64"/>
      <c r="B153" s="87"/>
      <c r="C153" s="88"/>
      <c r="D153" s="88"/>
      <c r="E153" s="64"/>
      <c r="F153" s="16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103"/>
      <c r="V153" s="58"/>
      <c r="W153" s="58"/>
      <c r="X153" s="58"/>
      <c r="Y153" s="58"/>
      <c r="Z153" s="58"/>
    </row>
    <row r="154" spans="1:21" ht="12.75" customHeight="1">
      <c r="A154" s="64"/>
      <c r="B154" s="3"/>
      <c r="C154" s="111"/>
      <c r="D154" s="16"/>
      <c r="E154" s="64"/>
      <c r="F154" s="16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103"/>
    </row>
    <row r="155" spans="1:21" ht="12.75" customHeight="1">
      <c r="A155" s="64"/>
      <c r="B155" s="3"/>
      <c r="C155" s="111"/>
      <c r="D155" s="16"/>
      <c r="E155" s="64"/>
      <c r="F155" s="16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103"/>
    </row>
    <row r="156" spans="1:21" ht="12.75" customHeight="1">
      <c r="A156" s="64"/>
      <c r="B156" s="3"/>
      <c r="C156" s="111"/>
      <c r="D156" s="16"/>
      <c r="E156" s="64"/>
      <c r="F156" s="16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103"/>
    </row>
    <row r="157" spans="1:21" ht="12.75" customHeight="1">
      <c r="A157" s="64"/>
      <c r="B157" s="3"/>
      <c r="C157" s="16"/>
      <c r="D157" s="16"/>
      <c r="E157" s="64"/>
      <c r="F157" s="16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103"/>
    </row>
    <row r="158" spans="1:21" ht="12.75" customHeight="1">
      <c r="A158" s="64"/>
      <c r="B158" s="3"/>
      <c r="C158" s="16"/>
      <c r="D158" s="16"/>
      <c r="E158" s="64"/>
      <c r="F158" s="16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103"/>
    </row>
    <row r="159" spans="1:21" ht="12" customHeight="1">
      <c r="A159" s="64"/>
      <c r="B159" s="86"/>
      <c r="C159" s="64"/>
      <c r="D159" s="64"/>
      <c r="E159" s="64"/>
      <c r="F159" s="16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103"/>
    </row>
    <row r="160" spans="1:21" ht="12.75">
      <c r="A160" s="64"/>
      <c r="B160" s="64"/>
      <c r="C160" s="64"/>
      <c r="D160" s="55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55"/>
      <c r="P160" s="64"/>
      <c r="Q160" s="64"/>
      <c r="R160" s="64"/>
      <c r="S160" s="64"/>
      <c r="T160" s="64"/>
      <c r="U160" s="129"/>
    </row>
    <row r="161" spans="1:21" ht="12.75">
      <c r="A161" s="64"/>
      <c r="B161" s="64"/>
      <c r="C161" s="64"/>
      <c r="D161" s="55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55"/>
      <c r="P161" s="64"/>
      <c r="Q161" s="64"/>
      <c r="R161" s="64"/>
      <c r="S161" s="64"/>
      <c r="T161" s="64"/>
      <c r="U161" s="129"/>
    </row>
    <row r="162" spans="1:21" ht="12.75">
      <c r="A162" s="64"/>
      <c r="B162" s="64"/>
      <c r="C162" s="64"/>
      <c r="D162" s="55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55"/>
      <c r="P162" s="64"/>
      <c r="Q162" s="64"/>
      <c r="R162" s="64"/>
      <c r="S162" s="64"/>
      <c r="T162" s="64"/>
      <c r="U162" s="129"/>
    </row>
    <row r="163" spans="1:21" ht="12.75">
      <c r="A163" s="64"/>
      <c r="B163" s="64"/>
      <c r="C163" s="64"/>
      <c r="D163" s="55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55"/>
      <c r="P163" s="64"/>
      <c r="Q163" s="64"/>
      <c r="R163" s="64"/>
      <c r="S163" s="64"/>
      <c r="T163" s="64"/>
      <c r="U163" s="129"/>
    </row>
    <row r="164" spans="1:21" ht="12.75">
      <c r="A164" s="64"/>
      <c r="B164" s="64"/>
      <c r="C164" s="64"/>
      <c r="D164" s="55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55"/>
      <c r="P164" s="64"/>
      <c r="Q164" s="64"/>
      <c r="R164" s="64"/>
      <c r="S164" s="64"/>
      <c r="T164" s="64"/>
      <c r="U164" s="129"/>
    </row>
    <row r="165" spans="1:21" ht="12.75">
      <c r="A165" s="64"/>
      <c r="B165" s="64"/>
      <c r="C165" s="64"/>
      <c r="D165" s="55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55"/>
      <c r="P165" s="64"/>
      <c r="Q165" s="64"/>
      <c r="R165" s="64"/>
      <c r="S165" s="64"/>
      <c r="T165" s="64"/>
      <c r="U165" s="129"/>
    </row>
    <row r="166" spans="1:21" ht="12.75">
      <c r="A166" s="64"/>
      <c r="B166" s="64"/>
      <c r="C166" s="64"/>
      <c r="D166" s="55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55"/>
      <c r="P166" s="64"/>
      <c r="Q166" s="64"/>
      <c r="R166" s="64"/>
      <c r="S166" s="64"/>
      <c r="T166" s="64"/>
      <c r="U166" s="129"/>
    </row>
    <row r="167" spans="1:21" ht="12.75">
      <c r="A167" s="64"/>
      <c r="B167" s="64"/>
      <c r="C167" s="64"/>
      <c r="D167" s="55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55"/>
      <c r="P167" s="64"/>
      <c r="Q167" s="64"/>
      <c r="R167" s="64"/>
      <c r="S167" s="64"/>
      <c r="T167" s="64"/>
      <c r="U167" s="129"/>
    </row>
    <row r="168" spans="1:21" ht="12.7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129"/>
    </row>
    <row r="169" spans="1:21" ht="12.7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129"/>
    </row>
    <row r="170" spans="1:21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129"/>
    </row>
    <row r="171" spans="1:21" ht="12.7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129"/>
    </row>
    <row r="172" spans="1:21" ht="12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129"/>
    </row>
  </sheetData>
  <sheetProtection/>
  <mergeCells count="4">
    <mergeCell ref="A1:U1"/>
    <mergeCell ref="A2:U2"/>
    <mergeCell ref="A4:U4"/>
    <mergeCell ref="M7:N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7"/>
  <sheetViews>
    <sheetView zoomScale="75" zoomScaleNormal="75" zoomScalePageLayoutView="0" workbookViewId="0" topLeftCell="A1">
      <selection activeCell="B20" sqref="B20"/>
    </sheetView>
  </sheetViews>
  <sheetFormatPr defaultColWidth="9.00390625" defaultRowHeight="12.75"/>
  <cols>
    <col min="1" max="1" width="4.375" style="0" customWidth="1"/>
    <col min="2" max="2" width="22.625" style="0" customWidth="1"/>
    <col min="3" max="3" width="7.125" style="0" customWidth="1"/>
    <col min="4" max="4" width="10.75390625" style="0" customWidth="1"/>
    <col min="5" max="5" width="4.00390625" style="0" customWidth="1"/>
    <col min="6" max="10" width="4.125" style="0" customWidth="1"/>
    <col min="11" max="11" width="4.00390625" style="0" customWidth="1"/>
    <col min="12" max="14" width="4.125" style="0" customWidth="1"/>
    <col min="15" max="16" width="4.00390625" style="0" customWidth="1"/>
    <col min="17" max="18" width="4.125" style="0" customWidth="1"/>
    <col min="19" max="19" width="4.00390625" style="0" customWidth="1"/>
    <col min="20" max="20" width="6.125" style="0" customWidth="1"/>
    <col min="21" max="21" width="5.625" style="0" customWidth="1"/>
    <col min="22" max="22" width="3.625" style="0" customWidth="1"/>
    <col min="23" max="23" width="3.25390625" style="0" customWidth="1"/>
    <col min="24" max="24" width="3.625" style="0" customWidth="1"/>
    <col min="25" max="46" width="4.25390625" style="0" customWidth="1"/>
  </cols>
  <sheetData>
    <row r="1" spans="1:24" ht="12.75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4" t="s">
        <v>0</v>
      </c>
      <c r="M1" s="175"/>
      <c r="N1" s="175"/>
      <c r="O1" s="176"/>
      <c r="P1" s="171" t="s">
        <v>11</v>
      </c>
      <c r="Q1" s="171"/>
      <c r="R1" s="171"/>
      <c r="S1" s="171"/>
      <c r="T1" s="171"/>
      <c r="U1" s="171"/>
      <c r="V1" s="171"/>
      <c r="W1" s="171"/>
      <c r="X1" s="171"/>
    </row>
    <row r="2" spans="1:24" ht="12.75">
      <c r="A2" s="171" t="s">
        <v>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7"/>
      <c r="M2" s="178"/>
      <c r="N2" s="178"/>
      <c r="O2" s="179"/>
      <c r="P2" s="171" t="s">
        <v>12</v>
      </c>
      <c r="Q2" s="171"/>
      <c r="R2" s="171"/>
      <c r="S2" s="171"/>
      <c r="T2" s="171"/>
      <c r="U2" s="171"/>
      <c r="V2" s="171"/>
      <c r="W2" s="171"/>
      <c r="X2" s="171"/>
    </row>
    <row r="3" spans="1:24" ht="12.75">
      <c r="A3" s="171" t="s">
        <v>6</v>
      </c>
      <c r="B3" s="171"/>
      <c r="C3" s="171"/>
      <c r="D3" s="171"/>
      <c r="E3" s="171" t="s">
        <v>22</v>
      </c>
      <c r="F3" s="171"/>
      <c r="G3" s="171"/>
      <c r="H3" s="171"/>
      <c r="I3" s="171"/>
      <c r="J3" s="171"/>
      <c r="K3" s="171"/>
      <c r="L3" s="177"/>
      <c r="M3" s="178"/>
      <c r="N3" s="178"/>
      <c r="O3" s="179"/>
      <c r="P3" s="171" t="s">
        <v>13</v>
      </c>
      <c r="Q3" s="171"/>
      <c r="R3" s="171"/>
      <c r="S3" s="171"/>
      <c r="T3" s="171"/>
      <c r="U3" s="171"/>
      <c r="V3" s="171"/>
      <c r="W3" s="171"/>
      <c r="X3" s="171"/>
    </row>
    <row r="4" spans="1:24" ht="22.5" customHeight="1" thickBot="1">
      <c r="A4" s="172" t="s">
        <v>14</v>
      </c>
      <c r="B4" s="172"/>
      <c r="C4" s="172"/>
      <c r="D4" s="172"/>
      <c r="E4" s="172" t="s">
        <v>26</v>
      </c>
      <c r="F4" s="172"/>
      <c r="G4" s="172"/>
      <c r="H4" s="172"/>
      <c r="I4" s="172"/>
      <c r="J4" s="172"/>
      <c r="K4" s="173"/>
      <c r="L4" s="177"/>
      <c r="M4" s="178"/>
      <c r="N4" s="178"/>
      <c r="O4" s="179"/>
      <c r="P4" s="172" t="s">
        <v>15</v>
      </c>
      <c r="Q4" s="172"/>
      <c r="R4" s="172"/>
      <c r="S4" s="172"/>
      <c r="T4" s="172"/>
      <c r="U4" s="172"/>
      <c r="V4" s="172"/>
      <c r="W4" s="172"/>
      <c r="X4" s="172"/>
    </row>
    <row r="5" spans="1:24" ht="24.75" customHeight="1" thickBot="1">
      <c r="A5" s="6" t="s">
        <v>16</v>
      </c>
      <c r="B5" s="6" t="s">
        <v>1</v>
      </c>
      <c r="C5" s="9" t="s">
        <v>17</v>
      </c>
      <c r="D5" s="6" t="s">
        <v>2</v>
      </c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1"/>
      <c r="R5" s="10"/>
      <c r="S5" s="13"/>
      <c r="T5" s="6" t="s">
        <v>7</v>
      </c>
      <c r="U5" s="14" t="s">
        <v>8</v>
      </c>
      <c r="V5" s="162" t="s">
        <v>9</v>
      </c>
      <c r="W5" s="162" t="s">
        <v>3</v>
      </c>
      <c r="X5" s="162" t="s">
        <v>4</v>
      </c>
    </row>
    <row r="6" spans="1:24" ht="18">
      <c r="A6" s="15"/>
      <c r="B6" s="42"/>
      <c r="C6" s="17"/>
      <c r="D6" s="16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21"/>
      <c r="U6" s="22"/>
      <c r="V6" s="163"/>
      <c r="W6" s="163"/>
      <c r="X6" s="163"/>
    </row>
    <row r="7" spans="1:24" ht="18">
      <c r="A7" s="23"/>
      <c r="B7" s="43"/>
      <c r="C7" s="2"/>
      <c r="D7" s="4"/>
      <c r="E7" s="1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26"/>
      <c r="U7" s="27"/>
      <c r="V7" s="163"/>
      <c r="W7" s="163"/>
      <c r="X7" s="163"/>
    </row>
    <row r="8" spans="1:24" ht="18">
      <c r="A8" s="23"/>
      <c r="B8" s="44"/>
      <c r="C8" s="28"/>
      <c r="D8" s="28"/>
      <c r="E8" s="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6"/>
      <c r="U8" s="27"/>
      <c r="V8" s="163"/>
      <c r="W8" s="163"/>
      <c r="X8" s="163"/>
    </row>
    <row r="9" spans="1:24" ht="18" customHeight="1">
      <c r="A9" s="23"/>
      <c r="B9" s="45"/>
      <c r="C9" s="2"/>
      <c r="D9" s="2"/>
      <c r="E9" s="1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  <c r="T9" s="26"/>
      <c r="U9" s="27"/>
      <c r="V9" s="163"/>
      <c r="W9" s="163"/>
      <c r="X9" s="163"/>
    </row>
    <row r="10" spans="1:24" ht="18" customHeight="1">
      <c r="A10" s="23"/>
      <c r="B10" s="45"/>
      <c r="C10" s="2"/>
      <c r="D10" s="2"/>
      <c r="E10" s="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6"/>
      <c r="U10" s="27"/>
      <c r="V10" s="163"/>
      <c r="W10" s="163"/>
      <c r="X10" s="163"/>
    </row>
    <row r="11" spans="1:24" ht="18" customHeight="1">
      <c r="A11" s="23"/>
      <c r="B11" s="44"/>
      <c r="C11" s="2"/>
      <c r="D11" s="2"/>
      <c r="E11" s="1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26"/>
      <c r="U11" s="27"/>
      <c r="V11" s="163"/>
      <c r="W11" s="163"/>
      <c r="X11" s="163"/>
    </row>
    <row r="12" spans="1:24" ht="18" customHeight="1">
      <c r="A12" s="23"/>
      <c r="B12" s="45"/>
      <c r="C12" s="2"/>
      <c r="D12" s="2"/>
      <c r="E12" s="1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  <c r="T12" s="26"/>
      <c r="U12" s="27"/>
      <c r="V12" s="163"/>
      <c r="W12" s="163"/>
      <c r="X12" s="163"/>
    </row>
    <row r="13" spans="1:24" ht="18" customHeight="1">
      <c r="A13" s="23"/>
      <c r="B13" s="46"/>
      <c r="C13" s="29"/>
      <c r="D13" s="49"/>
      <c r="E13" s="1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6"/>
      <c r="U13" s="27"/>
      <c r="V13" s="163"/>
      <c r="W13" s="163"/>
      <c r="X13" s="163"/>
    </row>
    <row r="14" spans="1:24" ht="18" customHeight="1" thickBot="1">
      <c r="A14" s="23"/>
      <c r="B14" s="45"/>
      <c r="C14" s="2"/>
      <c r="D14" s="2"/>
      <c r="E14" s="1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26"/>
      <c r="U14" s="27"/>
      <c r="V14" s="164"/>
      <c r="W14" s="164"/>
      <c r="X14" s="164"/>
    </row>
    <row r="15" spans="1:24" ht="18" customHeight="1">
      <c r="A15" s="23"/>
      <c r="B15" s="45"/>
      <c r="C15" s="2"/>
      <c r="D15" s="2"/>
      <c r="E15" s="1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  <c r="T15" s="26"/>
      <c r="U15" s="27"/>
      <c r="V15" s="165" t="s">
        <v>10</v>
      </c>
      <c r="W15" s="166"/>
      <c r="X15" s="167"/>
    </row>
    <row r="16" spans="1:24" ht="18" customHeight="1">
      <c r="A16" s="23"/>
      <c r="B16" s="45"/>
      <c r="C16" s="2"/>
      <c r="D16" s="2"/>
      <c r="E16" s="1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6"/>
      <c r="U16" s="27"/>
      <c r="V16" s="165"/>
      <c r="W16" s="166"/>
      <c r="X16" s="167"/>
    </row>
    <row r="17" spans="1:24" ht="18" customHeight="1">
      <c r="A17" s="23"/>
      <c r="B17" s="47"/>
      <c r="C17" s="2"/>
      <c r="D17" s="2"/>
      <c r="E17" s="1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6"/>
      <c r="U17" s="27"/>
      <c r="V17" s="165"/>
      <c r="W17" s="166"/>
      <c r="X17" s="167"/>
    </row>
    <row r="18" spans="1:24" ht="18" customHeight="1">
      <c r="A18" s="23"/>
      <c r="B18" s="31"/>
      <c r="C18" s="30"/>
      <c r="D18" s="30"/>
      <c r="E18" s="1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  <c r="T18" s="26"/>
      <c r="U18" s="27"/>
      <c r="V18" s="165"/>
      <c r="W18" s="166"/>
      <c r="X18" s="167"/>
    </row>
    <row r="19" spans="1:24" ht="18" customHeight="1">
      <c r="A19" s="23"/>
      <c r="B19" s="45"/>
      <c r="C19" s="2"/>
      <c r="D19" s="2"/>
      <c r="E19" s="3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26"/>
      <c r="U19" s="27"/>
      <c r="V19" s="165"/>
      <c r="W19" s="166"/>
      <c r="X19" s="167"/>
    </row>
    <row r="20" spans="1:24" ht="18" customHeight="1">
      <c r="A20" s="23"/>
      <c r="B20" s="45"/>
      <c r="C20" s="2"/>
      <c r="D20" s="2"/>
      <c r="E20" s="32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26"/>
      <c r="U20" s="27"/>
      <c r="V20" s="165"/>
      <c r="W20" s="166"/>
      <c r="X20" s="167"/>
    </row>
    <row r="21" spans="1:24" ht="18">
      <c r="A21" s="23"/>
      <c r="B21" s="45"/>
      <c r="C21" s="2"/>
      <c r="D21" s="2"/>
      <c r="E21" s="32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26"/>
      <c r="U21" s="27"/>
      <c r="V21" s="165"/>
      <c r="W21" s="166"/>
      <c r="X21" s="167"/>
    </row>
    <row r="22" spans="1:24" ht="18">
      <c r="A22" s="23"/>
      <c r="B22" s="45"/>
      <c r="C22" s="2"/>
      <c r="D22" s="2"/>
      <c r="E22" s="32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6"/>
      <c r="U22" s="27"/>
      <c r="V22" s="165"/>
      <c r="W22" s="166"/>
      <c r="X22" s="167"/>
    </row>
    <row r="23" spans="1:24" ht="18">
      <c r="A23" s="23"/>
      <c r="B23" s="45"/>
      <c r="C23" s="2"/>
      <c r="D23" s="2"/>
      <c r="E23" s="3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26"/>
      <c r="U23" s="27"/>
      <c r="V23" s="165"/>
      <c r="W23" s="166"/>
      <c r="X23" s="167"/>
    </row>
    <row r="24" spans="1:24" ht="18.75" thickBot="1">
      <c r="A24" s="33"/>
      <c r="B24" s="48"/>
      <c r="C24" s="50"/>
      <c r="D24" s="50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7"/>
      <c r="U24" s="38"/>
      <c r="V24" s="168"/>
      <c r="W24" s="169"/>
      <c r="X24" s="170"/>
    </row>
    <row r="25" spans="1:24" ht="12.75" customHeight="1">
      <c r="A25" s="161" t="s">
        <v>18</v>
      </c>
      <c r="B25" s="161"/>
      <c r="C25" s="161"/>
      <c r="D25" s="39" t="s">
        <v>19</v>
      </c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7"/>
      <c r="W25" s="7"/>
      <c r="X25" s="7"/>
    </row>
    <row r="26" spans="1:24" ht="12.75" customHeight="1" thickBot="1">
      <c r="A26" s="161" t="s">
        <v>20</v>
      </c>
      <c r="B26" s="161"/>
      <c r="C26" s="16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7"/>
      <c r="W26" s="7"/>
      <c r="X26" s="7"/>
    </row>
    <row r="27" spans="1:24" ht="12.75">
      <c r="A27" s="171" t="s">
        <v>5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4" t="s">
        <v>0</v>
      </c>
      <c r="M27" s="175"/>
      <c r="N27" s="175"/>
      <c r="O27" s="176"/>
      <c r="P27" s="171" t="s">
        <v>11</v>
      </c>
      <c r="Q27" s="171"/>
      <c r="R27" s="171"/>
      <c r="S27" s="171"/>
      <c r="T27" s="171"/>
      <c r="U27" s="171"/>
      <c r="V27" s="171"/>
      <c r="W27" s="171"/>
      <c r="X27" s="171"/>
    </row>
    <row r="28" spans="1:24" ht="12.75">
      <c r="A28" s="171" t="s">
        <v>24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7"/>
      <c r="M28" s="178"/>
      <c r="N28" s="178"/>
      <c r="O28" s="179"/>
      <c r="P28" s="171" t="s">
        <v>12</v>
      </c>
      <c r="Q28" s="171"/>
      <c r="R28" s="171"/>
      <c r="S28" s="171"/>
      <c r="T28" s="171"/>
      <c r="U28" s="171"/>
      <c r="V28" s="171"/>
      <c r="W28" s="171"/>
      <c r="X28" s="171"/>
    </row>
    <row r="29" spans="1:24" ht="12.75">
      <c r="A29" s="171" t="s">
        <v>6</v>
      </c>
      <c r="B29" s="171"/>
      <c r="C29" s="171"/>
      <c r="D29" s="171"/>
      <c r="E29" s="171" t="s">
        <v>22</v>
      </c>
      <c r="F29" s="171"/>
      <c r="G29" s="171"/>
      <c r="H29" s="171"/>
      <c r="I29" s="171"/>
      <c r="J29" s="171"/>
      <c r="K29" s="171"/>
      <c r="L29" s="177"/>
      <c r="M29" s="178"/>
      <c r="N29" s="178"/>
      <c r="O29" s="179"/>
      <c r="P29" s="171" t="s">
        <v>13</v>
      </c>
      <c r="Q29" s="171"/>
      <c r="R29" s="171"/>
      <c r="S29" s="171"/>
      <c r="T29" s="171"/>
      <c r="U29" s="171"/>
      <c r="V29" s="171"/>
      <c r="W29" s="171"/>
      <c r="X29" s="171"/>
    </row>
    <row r="30" spans="1:24" ht="13.5" thickBot="1">
      <c r="A30" s="172" t="s">
        <v>14</v>
      </c>
      <c r="B30" s="172"/>
      <c r="C30" s="172"/>
      <c r="D30" s="172"/>
      <c r="E30" s="172" t="s">
        <v>28</v>
      </c>
      <c r="F30" s="172"/>
      <c r="G30" s="172"/>
      <c r="H30" s="172"/>
      <c r="I30" s="172"/>
      <c r="J30" s="172"/>
      <c r="K30" s="173"/>
      <c r="L30" s="177"/>
      <c r="M30" s="178"/>
      <c r="N30" s="178"/>
      <c r="O30" s="179"/>
      <c r="P30" s="172" t="s">
        <v>15</v>
      </c>
      <c r="Q30" s="172"/>
      <c r="R30" s="172"/>
      <c r="S30" s="172"/>
      <c r="T30" s="172"/>
      <c r="U30" s="172"/>
      <c r="V30" s="172"/>
      <c r="W30" s="172"/>
      <c r="X30" s="172"/>
    </row>
    <row r="31" spans="1:24" ht="24.75" customHeight="1" thickBot="1">
      <c r="A31" s="6" t="s">
        <v>16</v>
      </c>
      <c r="B31" s="6" t="s">
        <v>1</v>
      </c>
      <c r="C31" s="9" t="s">
        <v>17</v>
      </c>
      <c r="D31" s="6" t="s">
        <v>2</v>
      </c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1"/>
      <c r="R31" s="10"/>
      <c r="S31" s="13"/>
      <c r="T31" s="6" t="s">
        <v>7</v>
      </c>
      <c r="U31" s="14" t="s">
        <v>8</v>
      </c>
      <c r="V31" s="162" t="s">
        <v>9</v>
      </c>
      <c r="W31" s="162" t="s">
        <v>3</v>
      </c>
      <c r="X31" s="162" t="s">
        <v>4</v>
      </c>
    </row>
    <row r="32" spans="1:24" ht="18">
      <c r="A32" s="15"/>
      <c r="B32" s="42"/>
      <c r="C32" s="17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21"/>
      <c r="U32" s="22"/>
      <c r="V32" s="163"/>
      <c r="W32" s="163"/>
      <c r="X32" s="163"/>
    </row>
    <row r="33" spans="1:24" ht="18">
      <c r="A33" s="23"/>
      <c r="B33" s="43"/>
      <c r="C33" s="2"/>
      <c r="D33" s="4"/>
      <c r="E33" s="1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6"/>
      <c r="U33" s="27"/>
      <c r="V33" s="163"/>
      <c r="W33" s="163"/>
      <c r="X33" s="163"/>
    </row>
    <row r="34" spans="1:24" ht="18">
      <c r="A34" s="23"/>
      <c r="B34" s="44"/>
      <c r="C34" s="28"/>
      <c r="D34" s="28"/>
      <c r="E34" s="1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/>
      <c r="T34" s="26"/>
      <c r="U34" s="27"/>
      <c r="V34" s="163"/>
      <c r="W34" s="163"/>
      <c r="X34" s="163"/>
    </row>
    <row r="35" spans="1:24" ht="18">
      <c r="A35" s="23"/>
      <c r="B35" s="45"/>
      <c r="C35" s="2"/>
      <c r="D35" s="2"/>
      <c r="E35" s="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  <c r="T35" s="26"/>
      <c r="U35" s="27"/>
      <c r="V35" s="163"/>
      <c r="W35" s="163"/>
      <c r="X35" s="163"/>
    </row>
    <row r="36" spans="1:24" ht="18">
      <c r="A36" s="23"/>
      <c r="B36" s="45"/>
      <c r="C36" s="2"/>
      <c r="D36" s="2"/>
      <c r="E36" s="1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/>
      <c r="T36" s="26"/>
      <c r="U36" s="27"/>
      <c r="V36" s="163"/>
      <c r="W36" s="163"/>
      <c r="X36" s="163"/>
    </row>
    <row r="37" spans="1:24" ht="18">
      <c r="A37" s="23"/>
      <c r="B37" s="44"/>
      <c r="C37" s="2"/>
      <c r="D37" s="2"/>
      <c r="E37" s="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/>
      <c r="T37" s="26"/>
      <c r="U37" s="27"/>
      <c r="V37" s="163"/>
      <c r="W37" s="163"/>
      <c r="X37" s="163"/>
    </row>
    <row r="38" spans="1:24" ht="18">
      <c r="A38" s="23"/>
      <c r="B38" s="45"/>
      <c r="C38" s="2"/>
      <c r="D38" s="2"/>
      <c r="E38" s="1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  <c r="T38" s="26"/>
      <c r="U38" s="27"/>
      <c r="V38" s="163"/>
      <c r="W38" s="163"/>
      <c r="X38" s="163"/>
    </row>
    <row r="39" spans="1:24" ht="18">
      <c r="A39" s="23"/>
      <c r="B39" s="46"/>
      <c r="C39" s="29"/>
      <c r="D39" s="49"/>
      <c r="E39" s="1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  <c r="T39" s="26"/>
      <c r="U39" s="27"/>
      <c r="V39" s="163"/>
      <c r="W39" s="163"/>
      <c r="X39" s="163"/>
    </row>
    <row r="40" spans="1:24" ht="18.75" thickBot="1">
      <c r="A40" s="23"/>
      <c r="B40" s="45"/>
      <c r="C40" s="2"/>
      <c r="D40" s="2"/>
      <c r="E40" s="1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  <c r="T40" s="26"/>
      <c r="U40" s="27"/>
      <c r="V40" s="164"/>
      <c r="W40" s="164"/>
      <c r="X40" s="164"/>
    </row>
    <row r="41" spans="1:24" ht="18">
      <c r="A41" s="23"/>
      <c r="B41" s="45"/>
      <c r="C41" s="2"/>
      <c r="D41" s="2"/>
      <c r="E41" s="1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6"/>
      <c r="U41" s="27"/>
      <c r="V41" s="165" t="s">
        <v>10</v>
      </c>
      <c r="W41" s="166"/>
      <c r="X41" s="167"/>
    </row>
    <row r="42" spans="1:24" ht="18">
      <c r="A42" s="23"/>
      <c r="B42" s="45"/>
      <c r="C42" s="2"/>
      <c r="D42" s="2"/>
      <c r="E42" s="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6"/>
      <c r="U42" s="27"/>
      <c r="V42" s="165"/>
      <c r="W42" s="166"/>
      <c r="X42" s="167"/>
    </row>
    <row r="43" spans="1:24" ht="18">
      <c r="A43" s="23"/>
      <c r="B43" s="47"/>
      <c r="C43" s="2"/>
      <c r="D43" s="2"/>
      <c r="E43" s="1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6"/>
      <c r="U43" s="27"/>
      <c r="V43" s="165"/>
      <c r="W43" s="166"/>
      <c r="X43" s="167"/>
    </row>
    <row r="44" spans="1:24" ht="18">
      <c r="A44" s="23"/>
      <c r="B44" s="31"/>
      <c r="C44" s="30"/>
      <c r="D44" s="30"/>
      <c r="E44" s="1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26"/>
      <c r="U44" s="27"/>
      <c r="V44" s="165"/>
      <c r="W44" s="166"/>
      <c r="X44" s="167"/>
    </row>
    <row r="45" spans="1:24" ht="18">
      <c r="A45" s="23"/>
      <c r="B45" s="45"/>
      <c r="C45" s="2"/>
      <c r="D45" s="2"/>
      <c r="E45" s="32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  <c r="T45" s="26"/>
      <c r="U45" s="27"/>
      <c r="V45" s="165"/>
      <c r="W45" s="166"/>
      <c r="X45" s="167"/>
    </row>
    <row r="46" spans="1:24" ht="18">
      <c r="A46" s="23"/>
      <c r="B46" s="45"/>
      <c r="C46" s="2"/>
      <c r="D46" s="2"/>
      <c r="E46" s="32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26"/>
      <c r="U46" s="27"/>
      <c r="V46" s="165"/>
      <c r="W46" s="166"/>
      <c r="X46" s="167"/>
    </row>
    <row r="47" spans="1:24" ht="18">
      <c r="A47" s="23"/>
      <c r="B47" s="45"/>
      <c r="C47" s="2"/>
      <c r="D47" s="2"/>
      <c r="E47" s="32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/>
      <c r="T47" s="26"/>
      <c r="U47" s="27"/>
      <c r="V47" s="165"/>
      <c r="W47" s="166"/>
      <c r="X47" s="167"/>
    </row>
    <row r="48" spans="1:24" ht="18">
      <c r="A48" s="23"/>
      <c r="B48" s="45"/>
      <c r="C48" s="2"/>
      <c r="D48" s="2"/>
      <c r="E48" s="32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T48" s="26"/>
      <c r="U48" s="27"/>
      <c r="V48" s="165"/>
      <c r="W48" s="166"/>
      <c r="X48" s="167"/>
    </row>
    <row r="49" spans="1:24" ht="18">
      <c r="A49" s="23"/>
      <c r="B49" s="45"/>
      <c r="C49" s="2"/>
      <c r="D49" s="2"/>
      <c r="E49" s="32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5"/>
      <c r="T49" s="26"/>
      <c r="U49" s="27"/>
      <c r="V49" s="165"/>
      <c r="W49" s="166"/>
      <c r="X49" s="167"/>
    </row>
    <row r="50" spans="1:24" ht="18.75" thickBot="1">
      <c r="A50" s="33"/>
      <c r="B50" s="48"/>
      <c r="C50" s="50"/>
      <c r="D50" s="50"/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7"/>
      <c r="U50" s="38"/>
      <c r="V50" s="168"/>
      <c r="W50" s="169"/>
      <c r="X50" s="170"/>
    </row>
    <row r="51" spans="1:24" ht="18">
      <c r="A51" s="161" t="s">
        <v>18</v>
      </c>
      <c r="B51" s="161"/>
      <c r="C51" s="161"/>
      <c r="D51" s="39" t="s">
        <v>21</v>
      </c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7"/>
      <c r="W51" s="7"/>
      <c r="X51" s="7"/>
    </row>
    <row r="52" spans="1:24" ht="18">
      <c r="A52" s="161" t="s">
        <v>20</v>
      </c>
      <c r="B52" s="161"/>
      <c r="C52" s="16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7"/>
      <c r="W52" s="7"/>
      <c r="X52" s="7"/>
    </row>
    <row r="53" spans="1:2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</sheetData>
  <sheetProtection/>
  <mergeCells count="34">
    <mergeCell ref="E4:K4"/>
    <mergeCell ref="V15:X24"/>
    <mergeCell ref="A25:C25"/>
    <mergeCell ref="P29:X29"/>
    <mergeCell ref="V5:V14"/>
    <mergeCell ref="W5:W14"/>
    <mergeCell ref="X5:X14"/>
    <mergeCell ref="A26:C26"/>
    <mergeCell ref="A27:K27"/>
    <mergeCell ref="L27:O30"/>
    <mergeCell ref="A1:K1"/>
    <mergeCell ref="L1:O4"/>
    <mergeCell ref="P1:X1"/>
    <mergeCell ref="A2:K2"/>
    <mergeCell ref="P2:X2"/>
    <mergeCell ref="A3:D3"/>
    <mergeCell ref="E3:K3"/>
    <mergeCell ref="P4:X4"/>
    <mergeCell ref="P3:X3"/>
    <mergeCell ref="A4:D4"/>
    <mergeCell ref="P27:X27"/>
    <mergeCell ref="A28:K28"/>
    <mergeCell ref="P28:X28"/>
    <mergeCell ref="A29:D29"/>
    <mergeCell ref="E29:K29"/>
    <mergeCell ref="A30:D30"/>
    <mergeCell ref="E30:K30"/>
    <mergeCell ref="P30:X30"/>
    <mergeCell ref="A51:C51"/>
    <mergeCell ref="A52:C52"/>
    <mergeCell ref="V31:V40"/>
    <mergeCell ref="W31:W40"/>
    <mergeCell ref="X31:X40"/>
    <mergeCell ref="V41:X50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7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4.375" style="0" customWidth="1"/>
    <col min="2" max="2" width="22.625" style="0" customWidth="1"/>
    <col min="3" max="3" width="7.125" style="0" customWidth="1"/>
    <col min="4" max="4" width="10.75390625" style="0" customWidth="1"/>
    <col min="5" max="5" width="4.00390625" style="0" customWidth="1"/>
    <col min="6" max="10" width="4.125" style="0" customWidth="1"/>
    <col min="11" max="11" width="4.00390625" style="0" customWidth="1"/>
    <col min="12" max="14" width="4.125" style="0" customWidth="1"/>
    <col min="15" max="16" width="4.00390625" style="0" customWidth="1"/>
    <col min="17" max="18" width="4.125" style="0" customWidth="1"/>
    <col min="19" max="19" width="4.00390625" style="0" customWidth="1"/>
    <col min="20" max="20" width="6.125" style="0" customWidth="1"/>
    <col min="21" max="21" width="5.625" style="0" customWidth="1"/>
    <col min="22" max="22" width="3.625" style="0" customWidth="1"/>
    <col min="23" max="23" width="3.25390625" style="0" customWidth="1"/>
    <col min="24" max="24" width="3.625" style="0" customWidth="1"/>
    <col min="25" max="46" width="4.25390625" style="0" customWidth="1"/>
  </cols>
  <sheetData>
    <row r="1" spans="1:24" ht="12.75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4" t="s">
        <v>0</v>
      </c>
      <c r="M1" s="175"/>
      <c r="N1" s="175"/>
      <c r="O1" s="176"/>
      <c r="P1" s="171" t="s">
        <v>11</v>
      </c>
      <c r="Q1" s="171"/>
      <c r="R1" s="171"/>
      <c r="S1" s="171"/>
      <c r="T1" s="171"/>
      <c r="U1" s="171"/>
      <c r="V1" s="171"/>
      <c r="W1" s="171"/>
      <c r="X1" s="171"/>
    </row>
    <row r="2" spans="1:24" ht="12.75">
      <c r="A2" s="171" t="s">
        <v>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7"/>
      <c r="M2" s="178"/>
      <c r="N2" s="178"/>
      <c r="O2" s="179"/>
      <c r="P2" s="171" t="s">
        <v>12</v>
      </c>
      <c r="Q2" s="171"/>
      <c r="R2" s="171"/>
      <c r="S2" s="171"/>
      <c r="T2" s="171"/>
      <c r="U2" s="171"/>
      <c r="V2" s="171"/>
      <c r="W2" s="171"/>
      <c r="X2" s="171"/>
    </row>
    <row r="3" spans="1:24" ht="12.75">
      <c r="A3" s="171" t="s">
        <v>6</v>
      </c>
      <c r="B3" s="171"/>
      <c r="C3" s="171"/>
      <c r="D3" s="171"/>
      <c r="E3" s="171" t="s">
        <v>22</v>
      </c>
      <c r="F3" s="171"/>
      <c r="G3" s="171"/>
      <c r="H3" s="171"/>
      <c r="I3" s="171"/>
      <c r="J3" s="171"/>
      <c r="K3" s="171"/>
      <c r="L3" s="177"/>
      <c r="M3" s="178"/>
      <c r="N3" s="178"/>
      <c r="O3" s="179"/>
      <c r="P3" s="171" t="s">
        <v>13</v>
      </c>
      <c r="Q3" s="171"/>
      <c r="R3" s="171"/>
      <c r="S3" s="171"/>
      <c r="T3" s="171"/>
      <c r="U3" s="171"/>
      <c r="V3" s="171"/>
      <c r="W3" s="171"/>
      <c r="X3" s="171"/>
    </row>
    <row r="4" spans="1:24" ht="22.5" customHeight="1" thickBot="1">
      <c r="A4" s="172" t="s">
        <v>14</v>
      </c>
      <c r="B4" s="172"/>
      <c r="C4" s="172"/>
      <c r="D4" s="172"/>
      <c r="E4" s="172" t="s">
        <v>25</v>
      </c>
      <c r="F4" s="172"/>
      <c r="G4" s="172"/>
      <c r="H4" s="172"/>
      <c r="I4" s="172"/>
      <c r="J4" s="172"/>
      <c r="K4" s="173"/>
      <c r="L4" s="177"/>
      <c r="M4" s="178"/>
      <c r="N4" s="178"/>
      <c r="O4" s="179"/>
      <c r="P4" s="172" t="s">
        <v>15</v>
      </c>
      <c r="Q4" s="172"/>
      <c r="R4" s="172"/>
      <c r="S4" s="172"/>
      <c r="T4" s="172"/>
      <c r="U4" s="172"/>
      <c r="V4" s="172"/>
      <c r="W4" s="172"/>
      <c r="X4" s="172"/>
    </row>
    <row r="5" spans="1:24" ht="24.75" customHeight="1" thickBot="1">
      <c r="A5" s="6" t="s">
        <v>16</v>
      </c>
      <c r="B5" s="6" t="s">
        <v>1</v>
      </c>
      <c r="C5" s="9" t="s">
        <v>17</v>
      </c>
      <c r="D5" s="6" t="s">
        <v>2</v>
      </c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1"/>
      <c r="R5" s="10"/>
      <c r="S5" s="13"/>
      <c r="T5" s="6" t="s">
        <v>7</v>
      </c>
      <c r="U5" s="14" t="s">
        <v>8</v>
      </c>
      <c r="V5" s="162" t="s">
        <v>9</v>
      </c>
      <c r="W5" s="162" t="s">
        <v>3</v>
      </c>
      <c r="X5" s="162" t="s">
        <v>4</v>
      </c>
    </row>
    <row r="6" spans="1:24" ht="18">
      <c r="A6" s="15"/>
      <c r="B6" s="42"/>
      <c r="C6" s="17"/>
      <c r="D6" s="16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21"/>
      <c r="U6" s="22"/>
      <c r="V6" s="163"/>
      <c r="W6" s="163"/>
      <c r="X6" s="163"/>
    </row>
    <row r="7" spans="1:24" ht="18">
      <c r="A7" s="23"/>
      <c r="B7" s="43"/>
      <c r="C7" s="2"/>
      <c r="D7" s="4"/>
      <c r="E7" s="1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26"/>
      <c r="U7" s="27"/>
      <c r="V7" s="163"/>
      <c r="W7" s="163"/>
      <c r="X7" s="163"/>
    </row>
    <row r="8" spans="1:24" ht="18">
      <c r="A8" s="23"/>
      <c r="B8" s="44"/>
      <c r="C8" s="28"/>
      <c r="D8" s="28"/>
      <c r="E8" s="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6"/>
      <c r="U8" s="27"/>
      <c r="V8" s="163"/>
      <c r="W8" s="163"/>
      <c r="X8" s="163"/>
    </row>
    <row r="9" spans="1:24" ht="18" customHeight="1">
      <c r="A9" s="23"/>
      <c r="B9" s="45"/>
      <c r="C9" s="2"/>
      <c r="D9" s="2"/>
      <c r="E9" s="1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  <c r="T9" s="26"/>
      <c r="U9" s="27"/>
      <c r="V9" s="163"/>
      <c r="W9" s="163"/>
      <c r="X9" s="163"/>
    </row>
    <row r="10" spans="1:24" ht="18" customHeight="1">
      <c r="A10" s="23"/>
      <c r="B10" s="45"/>
      <c r="C10" s="2"/>
      <c r="D10" s="2"/>
      <c r="E10" s="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6"/>
      <c r="U10" s="27"/>
      <c r="V10" s="163"/>
      <c r="W10" s="163"/>
      <c r="X10" s="163"/>
    </row>
    <row r="11" spans="1:24" ht="18" customHeight="1">
      <c r="A11" s="23"/>
      <c r="B11" s="44"/>
      <c r="C11" s="2"/>
      <c r="D11" s="2"/>
      <c r="E11" s="1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26"/>
      <c r="U11" s="27"/>
      <c r="V11" s="163"/>
      <c r="W11" s="163"/>
      <c r="X11" s="163"/>
    </row>
    <row r="12" spans="1:24" ht="18" customHeight="1">
      <c r="A12" s="23"/>
      <c r="B12" s="45"/>
      <c r="C12" s="2"/>
      <c r="D12" s="2"/>
      <c r="E12" s="1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  <c r="T12" s="26"/>
      <c r="U12" s="27"/>
      <c r="V12" s="163"/>
      <c r="W12" s="163"/>
      <c r="X12" s="163"/>
    </row>
    <row r="13" spans="1:24" ht="18" customHeight="1">
      <c r="A13" s="23"/>
      <c r="B13" s="46"/>
      <c r="C13" s="29"/>
      <c r="D13" s="49"/>
      <c r="E13" s="1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6"/>
      <c r="U13" s="27"/>
      <c r="V13" s="163"/>
      <c r="W13" s="163"/>
      <c r="X13" s="163"/>
    </row>
    <row r="14" spans="1:24" ht="18" customHeight="1" thickBot="1">
      <c r="A14" s="23"/>
      <c r="B14" s="45"/>
      <c r="C14" s="2"/>
      <c r="D14" s="2"/>
      <c r="E14" s="1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26"/>
      <c r="U14" s="27"/>
      <c r="V14" s="164"/>
      <c r="W14" s="164"/>
      <c r="X14" s="164"/>
    </row>
    <row r="15" spans="1:24" ht="18" customHeight="1">
      <c r="A15" s="23"/>
      <c r="B15" s="45"/>
      <c r="C15" s="2"/>
      <c r="D15" s="2"/>
      <c r="E15" s="1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  <c r="T15" s="26"/>
      <c r="U15" s="27"/>
      <c r="V15" s="165" t="s">
        <v>10</v>
      </c>
      <c r="W15" s="166"/>
      <c r="X15" s="167"/>
    </row>
    <row r="16" spans="1:24" ht="18" customHeight="1">
      <c r="A16" s="23"/>
      <c r="B16" s="45"/>
      <c r="C16" s="2"/>
      <c r="D16" s="2"/>
      <c r="E16" s="1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6"/>
      <c r="U16" s="27"/>
      <c r="V16" s="165"/>
      <c r="W16" s="166"/>
      <c r="X16" s="167"/>
    </row>
    <row r="17" spans="1:24" ht="18" customHeight="1">
      <c r="A17" s="23"/>
      <c r="B17" s="47"/>
      <c r="C17" s="2"/>
      <c r="D17" s="2"/>
      <c r="E17" s="1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6"/>
      <c r="U17" s="27"/>
      <c r="V17" s="165"/>
      <c r="W17" s="166"/>
      <c r="X17" s="167"/>
    </row>
    <row r="18" spans="1:24" ht="18" customHeight="1">
      <c r="A18" s="23"/>
      <c r="B18" s="31"/>
      <c r="C18" s="30"/>
      <c r="D18" s="30"/>
      <c r="E18" s="1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  <c r="T18" s="26"/>
      <c r="U18" s="27"/>
      <c r="V18" s="165"/>
      <c r="W18" s="166"/>
      <c r="X18" s="167"/>
    </row>
    <row r="19" spans="1:24" ht="18" customHeight="1">
      <c r="A19" s="23"/>
      <c r="B19" s="45"/>
      <c r="C19" s="2"/>
      <c r="D19" s="2"/>
      <c r="E19" s="3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26"/>
      <c r="U19" s="27"/>
      <c r="V19" s="165"/>
      <c r="W19" s="166"/>
      <c r="X19" s="167"/>
    </row>
    <row r="20" spans="1:24" ht="18" customHeight="1">
      <c r="A20" s="23"/>
      <c r="B20" s="45"/>
      <c r="C20" s="2"/>
      <c r="D20" s="2"/>
      <c r="E20" s="32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26"/>
      <c r="U20" s="27"/>
      <c r="V20" s="165"/>
      <c r="W20" s="166"/>
      <c r="X20" s="167"/>
    </row>
    <row r="21" spans="1:24" ht="18">
      <c r="A21" s="23"/>
      <c r="B21" s="45"/>
      <c r="C21" s="2"/>
      <c r="D21" s="2"/>
      <c r="E21" s="32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26"/>
      <c r="U21" s="27"/>
      <c r="V21" s="165"/>
      <c r="W21" s="166"/>
      <c r="X21" s="167"/>
    </row>
    <row r="22" spans="1:24" ht="18">
      <c r="A22" s="23"/>
      <c r="B22" s="45"/>
      <c r="C22" s="2"/>
      <c r="D22" s="2"/>
      <c r="E22" s="32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6"/>
      <c r="U22" s="27"/>
      <c r="V22" s="165"/>
      <c r="W22" s="166"/>
      <c r="X22" s="167"/>
    </row>
    <row r="23" spans="1:24" ht="18">
      <c r="A23" s="23"/>
      <c r="B23" s="45"/>
      <c r="C23" s="2"/>
      <c r="D23" s="2"/>
      <c r="E23" s="3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26"/>
      <c r="U23" s="27"/>
      <c r="V23" s="165"/>
      <c r="W23" s="166"/>
      <c r="X23" s="167"/>
    </row>
    <row r="24" spans="1:24" ht="18.75" thickBot="1">
      <c r="A24" s="33"/>
      <c r="B24" s="48"/>
      <c r="C24" s="50"/>
      <c r="D24" s="50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7"/>
      <c r="U24" s="38"/>
      <c r="V24" s="168"/>
      <c r="W24" s="169"/>
      <c r="X24" s="170"/>
    </row>
    <row r="25" spans="1:24" ht="12.75" customHeight="1">
      <c r="A25" s="161" t="s">
        <v>18</v>
      </c>
      <c r="B25" s="161"/>
      <c r="C25" s="161"/>
      <c r="D25" s="39" t="s">
        <v>19</v>
      </c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7"/>
      <c r="W25" s="7"/>
      <c r="X25" s="7"/>
    </row>
    <row r="26" spans="1:24" ht="12.75" customHeight="1" thickBot="1">
      <c r="A26" s="161" t="s">
        <v>20</v>
      </c>
      <c r="B26" s="161"/>
      <c r="C26" s="16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7"/>
      <c r="W26" s="7"/>
      <c r="X26" s="7"/>
    </row>
    <row r="27" spans="1:24" ht="12.75">
      <c r="A27" s="171" t="s">
        <v>5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4" t="s">
        <v>0</v>
      </c>
      <c r="M27" s="175"/>
      <c r="N27" s="175"/>
      <c r="O27" s="176"/>
      <c r="P27" s="171" t="s">
        <v>11</v>
      </c>
      <c r="Q27" s="171"/>
      <c r="R27" s="171"/>
      <c r="S27" s="171"/>
      <c r="T27" s="171"/>
      <c r="U27" s="171"/>
      <c r="V27" s="171"/>
      <c r="W27" s="171"/>
      <c r="X27" s="171"/>
    </row>
    <row r="28" spans="1:24" ht="12.75">
      <c r="A28" s="171" t="s">
        <v>23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7"/>
      <c r="M28" s="178"/>
      <c r="N28" s="178"/>
      <c r="O28" s="179"/>
      <c r="P28" s="171" t="s">
        <v>12</v>
      </c>
      <c r="Q28" s="171"/>
      <c r="R28" s="171"/>
      <c r="S28" s="171"/>
      <c r="T28" s="171"/>
      <c r="U28" s="171"/>
      <c r="V28" s="171"/>
      <c r="W28" s="171"/>
      <c r="X28" s="171"/>
    </row>
    <row r="29" spans="1:24" ht="12.75">
      <c r="A29" s="171" t="s">
        <v>6</v>
      </c>
      <c r="B29" s="171"/>
      <c r="C29" s="171"/>
      <c r="D29" s="171"/>
      <c r="E29" s="171" t="s">
        <v>22</v>
      </c>
      <c r="F29" s="171"/>
      <c r="G29" s="171"/>
      <c r="H29" s="171"/>
      <c r="I29" s="171"/>
      <c r="J29" s="171"/>
      <c r="K29" s="171"/>
      <c r="L29" s="177"/>
      <c r="M29" s="178"/>
      <c r="N29" s="178"/>
      <c r="O29" s="179"/>
      <c r="P29" s="171" t="s">
        <v>13</v>
      </c>
      <c r="Q29" s="171"/>
      <c r="R29" s="171"/>
      <c r="S29" s="171"/>
      <c r="T29" s="171"/>
      <c r="U29" s="171"/>
      <c r="V29" s="171"/>
      <c r="W29" s="171"/>
      <c r="X29" s="171"/>
    </row>
    <row r="30" spans="1:24" ht="13.5" thickBot="1">
      <c r="A30" s="172" t="s">
        <v>14</v>
      </c>
      <c r="B30" s="172"/>
      <c r="C30" s="172"/>
      <c r="D30" s="172"/>
      <c r="E30" s="172" t="s">
        <v>27</v>
      </c>
      <c r="F30" s="172"/>
      <c r="G30" s="172"/>
      <c r="H30" s="172"/>
      <c r="I30" s="172"/>
      <c r="J30" s="172"/>
      <c r="K30" s="173"/>
      <c r="L30" s="177"/>
      <c r="M30" s="178"/>
      <c r="N30" s="178"/>
      <c r="O30" s="179"/>
      <c r="P30" s="172" t="s">
        <v>15</v>
      </c>
      <c r="Q30" s="172"/>
      <c r="R30" s="172"/>
      <c r="S30" s="172"/>
      <c r="T30" s="172"/>
      <c r="U30" s="172"/>
      <c r="V30" s="172"/>
      <c r="W30" s="172"/>
      <c r="X30" s="172"/>
    </row>
    <row r="31" spans="1:24" ht="24.75" customHeight="1" thickBot="1">
      <c r="A31" s="6" t="s">
        <v>16</v>
      </c>
      <c r="B31" s="6" t="s">
        <v>1</v>
      </c>
      <c r="C31" s="9" t="s">
        <v>17</v>
      </c>
      <c r="D31" s="6" t="s">
        <v>2</v>
      </c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1"/>
      <c r="R31" s="10"/>
      <c r="S31" s="13"/>
      <c r="T31" s="6" t="s">
        <v>7</v>
      </c>
      <c r="U31" s="14" t="s">
        <v>8</v>
      </c>
      <c r="V31" s="162" t="s">
        <v>9</v>
      </c>
      <c r="W31" s="162" t="s">
        <v>3</v>
      </c>
      <c r="X31" s="162" t="s">
        <v>4</v>
      </c>
    </row>
    <row r="32" spans="1:24" ht="18">
      <c r="A32" s="15"/>
      <c r="B32" s="42"/>
      <c r="C32" s="17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21"/>
      <c r="U32" s="22"/>
      <c r="V32" s="163"/>
      <c r="W32" s="163"/>
      <c r="X32" s="163"/>
    </row>
    <row r="33" spans="1:24" ht="18">
      <c r="A33" s="23"/>
      <c r="B33" s="43"/>
      <c r="C33" s="2"/>
      <c r="D33" s="4"/>
      <c r="E33" s="1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6"/>
      <c r="U33" s="27"/>
      <c r="V33" s="163"/>
      <c r="W33" s="163"/>
      <c r="X33" s="163"/>
    </row>
    <row r="34" spans="1:24" ht="18">
      <c r="A34" s="23"/>
      <c r="B34" s="44"/>
      <c r="C34" s="28"/>
      <c r="D34" s="28"/>
      <c r="E34" s="1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/>
      <c r="T34" s="26"/>
      <c r="U34" s="27"/>
      <c r="V34" s="163"/>
      <c r="W34" s="163"/>
      <c r="X34" s="163"/>
    </row>
    <row r="35" spans="1:24" ht="18">
      <c r="A35" s="23"/>
      <c r="B35" s="44"/>
      <c r="C35" s="2"/>
      <c r="D35" s="2"/>
      <c r="E35" s="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  <c r="T35" s="26"/>
      <c r="U35" s="27"/>
      <c r="V35" s="163"/>
      <c r="W35" s="163"/>
      <c r="X35" s="163"/>
    </row>
    <row r="36" spans="1:24" ht="18">
      <c r="A36" s="23"/>
      <c r="B36" s="44"/>
      <c r="C36" s="2"/>
      <c r="D36" s="2"/>
      <c r="E36" s="1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/>
      <c r="T36" s="26"/>
      <c r="U36" s="27"/>
      <c r="V36" s="163"/>
      <c r="W36" s="163"/>
      <c r="X36" s="163"/>
    </row>
    <row r="37" spans="1:24" ht="18">
      <c r="A37" s="23"/>
      <c r="B37" s="44"/>
      <c r="C37" s="2"/>
      <c r="D37" s="2"/>
      <c r="E37" s="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/>
      <c r="T37" s="26"/>
      <c r="U37" s="27"/>
      <c r="V37" s="163"/>
      <c r="W37" s="163"/>
      <c r="X37" s="163"/>
    </row>
    <row r="38" spans="1:24" ht="18">
      <c r="A38" s="23"/>
      <c r="B38" s="44"/>
      <c r="C38" s="2"/>
      <c r="D38" s="2"/>
      <c r="E38" s="1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  <c r="T38" s="26"/>
      <c r="U38" s="27"/>
      <c r="V38" s="163"/>
      <c r="W38" s="163"/>
      <c r="X38" s="163"/>
    </row>
    <row r="39" spans="1:24" ht="18">
      <c r="A39" s="23"/>
      <c r="B39" s="46"/>
      <c r="C39" s="29"/>
      <c r="D39" s="49"/>
      <c r="E39" s="1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  <c r="T39" s="26"/>
      <c r="U39" s="27"/>
      <c r="V39" s="163"/>
      <c r="W39" s="163"/>
      <c r="X39" s="163"/>
    </row>
    <row r="40" spans="1:24" ht="18.75" thickBot="1">
      <c r="A40" s="23"/>
      <c r="B40" s="44"/>
      <c r="C40" s="2"/>
      <c r="D40" s="2"/>
      <c r="E40" s="1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  <c r="T40" s="26"/>
      <c r="U40" s="27"/>
      <c r="V40" s="164"/>
      <c r="W40" s="164"/>
      <c r="X40" s="164"/>
    </row>
    <row r="41" spans="1:24" ht="18">
      <c r="A41" s="23"/>
      <c r="B41" s="44"/>
      <c r="C41" s="2"/>
      <c r="D41" s="2"/>
      <c r="E41" s="1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6"/>
      <c r="U41" s="27"/>
      <c r="V41" s="165" t="s">
        <v>10</v>
      </c>
      <c r="W41" s="166"/>
      <c r="X41" s="167"/>
    </row>
    <row r="42" spans="1:24" ht="18">
      <c r="A42" s="23"/>
      <c r="B42" s="44"/>
      <c r="C42" s="2"/>
      <c r="D42" s="2"/>
      <c r="E42" s="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6"/>
      <c r="U42" s="27"/>
      <c r="V42" s="165"/>
      <c r="W42" s="166"/>
      <c r="X42" s="167"/>
    </row>
    <row r="43" spans="1:24" ht="18">
      <c r="A43" s="23"/>
      <c r="B43" s="47"/>
      <c r="C43" s="2"/>
      <c r="D43" s="2"/>
      <c r="E43" s="1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6"/>
      <c r="U43" s="27"/>
      <c r="V43" s="165"/>
      <c r="W43" s="166"/>
      <c r="X43" s="167"/>
    </row>
    <row r="44" spans="1:24" ht="18">
      <c r="A44" s="23"/>
      <c r="B44" s="44"/>
      <c r="C44" s="30"/>
      <c r="D44" s="30"/>
      <c r="E44" s="1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26"/>
      <c r="U44" s="27"/>
      <c r="V44" s="165"/>
      <c r="W44" s="166"/>
      <c r="X44" s="167"/>
    </row>
    <row r="45" spans="1:24" ht="18">
      <c r="A45" s="23"/>
      <c r="B45" s="44"/>
      <c r="C45" s="2"/>
      <c r="D45" s="2"/>
      <c r="E45" s="32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  <c r="T45" s="26"/>
      <c r="U45" s="27"/>
      <c r="V45" s="165"/>
      <c r="W45" s="166"/>
      <c r="X45" s="167"/>
    </row>
    <row r="46" spans="1:24" ht="18">
      <c r="A46" s="23"/>
      <c r="B46" s="44"/>
      <c r="C46" s="2"/>
      <c r="D46" s="2"/>
      <c r="E46" s="32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26"/>
      <c r="U46" s="27"/>
      <c r="V46" s="165"/>
      <c r="W46" s="166"/>
      <c r="X46" s="167"/>
    </row>
    <row r="47" spans="1:24" ht="18">
      <c r="A47" s="23"/>
      <c r="B47" s="44"/>
      <c r="C47" s="2"/>
      <c r="D47" s="2"/>
      <c r="E47" s="32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/>
      <c r="T47" s="26"/>
      <c r="U47" s="27"/>
      <c r="V47" s="165"/>
      <c r="W47" s="166"/>
      <c r="X47" s="167"/>
    </row>
    <row r="48" spans="1:24" ht="18">
      <c r="A48" s="23"/>
      <c r="B48" s="44"/>
      <c r="C48" s="2"/>
      <c r="D48" s="2"/>
      <c r="E48" s="32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T48" s="26"/>
      <c r="U48" s="27"/>
      <c r="V48" s="165"/>
      <c r="W48" s="166"/>
      <c r="X48" s="167"/>
    </row>
    <row r="49" spans="1:24" ht="18">
      <c r="A49" s="23"/>
      <c r="B49" s="45"/>
      <c r="C49" s="2"/>
      <c r="D49" s="2"/>
      <c r="E49" s="32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5"/>
      <c r="T49" s="26"/>
      <c r="U49" s="27"/>
      <c r="V49" s="165"/>
      <c r="W49" s="166"/>
      <c r="X49" s="167"/>
    </row>
    <row r="50" spans="1:24" ht="18.75" thickBot="1">
      <c r="A50" s="33"/>
      <c r="B50" s="48"/>
      <c r="C50" s="50"/>
      <c r="D50" s="50"/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7"/>
      <c r="U50" s="38"/>
      <c r="V50" s="168"/>
      <c r="W50" s="169"/>
      <c r="X50" s="170"/>
    </row>
    <row r="51" spans="1:24" ht="18">
      <c r="A51" s="161" t="s">
        <v>18</v>
      </c>
      <c r="B51" s="161"/>
      <c r="C51" s="161"/>
      <c r="D51" s="39" t="s">
        <v>21</v>
      </c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7"/>
      <c r="W51" s="7"/>
      <c r="X51" s="7"/>
    </row>
    <row r="52" spans="1:24" ht="18">
      <c r="A52" s="161" t="s">
        <v>20</v>
      </c>
      <c r="B52" s="161"/>
      <c r="C52" s="16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7"/>
      <c r="W52" s="7"/>
      <c r="X52" s="7"/>
    </row>
    <row r="53" spans="1:2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</sheetData>
  <sheetProtection/>
  <mergeCells count="34">
    <mergeCell ref="E4:K4"/>
    <mergeCell ref="V15:X24"/>
    <mergeCell ref="A25:C25"/>
    <mergeCell ref="P29:X29"/>
    <mergeCell ref="V5:V14"/>
    <mergeCell ref="W5:W14"/>
    <mergeCell ref="X5:X14"/>
    <mergeCell ref="A26:C26"/>
    <mergeCell ref="A27:K27"/>
    <mergeCell ref="L27:O30"/>
    <mergeCell ref="A1:K1"/>
    <mergeCell ref="L1:O4"/>
    <mergeCell ref="P1:X1"/>
    <mergeCell ref="A2:K2"/>
    <mergeCell ref="P2:X2"/>
    <mergeCell ref="A3:D3"/>
    <mergeCell ref="E3:K3"/>
    <mergeCell ref="P4:X4"/>
    <mergeCell ref="P3:X3"/>
    <mergeCell ref="A4:D4"/>
    <mergeCell ref="P27:X27"/>
    <mergeCell ref="A28:K28"/>
    <mergeCell ref="P28:X28"/>
    <mergeCell ref="A29:D29"/>
    <mergeCell ref="E29:K29"/>
    <mergeCell ref="A30:D30"/>
    <mergeCell ref="E30:K30"/>
    <mergeCell ref="P30:X30"/>
    <mergeCell ref="A51:C51"/>
    <mergeCell ref="A52:C52"/>
    <mergeCell ref="V31:V40"/>
    <mergeCell ref="W31:W40"/>
    <mergeCell ref="X31:X40"/>
    <mergeCell ref="V41:X50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2"/>
  <sheetViews>
    <sheetView zoomScale="75" zoomScaleNormal="75" zoomScalePageLayoutView="0" workbookViewId="0" topLeftCell="A24">
      <selection activeCell="G38" sqref="G38:H38"/>
    </sheetView>
  </sheetViews>
  <sheetFormatPr defaultColWidth="9.00390625" defaultRowHeight="12.75"/>
  <cols>
    <col min="1" max="1" width="3.75390625" style="3" customWidth="1"/>
    <col min="2" max="2" width="23.00390625" style="3" customWidth="1"/>
    <col min="3" max="3" width="7.625" style="3" customWidth="1"/>
    <col min="4" max="4" width="10.375" style="3" customWidth="1"/>
    <col min="5" max="5" width="3.875" style="3" customWidth="1"/>
    <col min="6" max="6" width="4.125" style="3" customWidth="1"/>
    <col min="7" max="10" width="4.00390625" style="3" customWidth="1"/>
    <col min="11" max="11" width="4.25390625" style="3" customWidth="1"/>
    <col min="12" max="12" width="4.00390625" style="3" customWidth="1"/>
    <col min="13" max="13" width="3.625" style="3" customWidth="1"/>
    <col min="14" max="14" width="3.375" style="3" customWidth="1"/>
    <col min="15" max="15" width="3.75390625" style="3" customWidth="1"/>
    <col min="16" max="16" width="3.875" style="3" customWidth="1"/>
    <col min="17" max="17" width="3.625" style="3" customWidth="1"/>
    <col min="18" max="20" width="4.00390625" style="3" customWidth="1"/>
    <col min="21" max="21" width="6.625" style="3" customWidth="1"/>
    <col min="22" max="22" width="6.75390625" style="3" customWidth="1"/>
    <col min="23" max="24" width="3.75390625" style="3" customWidth="1"/>
    <col min="25" max="25" width="3.875" style="3" customWidth="1"/>
    <col min="26" max="16384" width="9.125" style="3" customWidth="1"/>
  </cols>
  <sheetData>
    <row r="1" spans="1:15" ht="12.75" customHeight="1">
      <c r="A1" s="51"/>
      <c r="L1" s="178"/>
      <c r="M1" s="178"/>
      <c r="N1" s="178"/>
      <c r="O1" s="178"/>
    </row>
    <row r="2" spans="1:15" ht="12.75" customHeight="1">
      <c r="A2" s="51"/>
      <c r="L2" s="178"/>
      <c r="M2" s="178"/>
      <c r="N2" s="178"/>
      <c r="O2" s="178"/>
    </row>
    <row r="3" spans="1:15" ht="12.75" customHeight="1">
      <c r="A3" s="51"/>
      <c r="E3" s="182"/>
      <c r="F3" s="182"/>
      <c r="G3" s="182"/>
      <c r="H3" s="182"/>
      <c r="I3" s="182"/>
      <c r="J3" s="182"/>
      <c r="K3" s="182"/>
      <c r="L3" s="178"/>
      <c r="M3" s="178"/>
      <c r="N3" s="178"/>
      <c r="O3" s="178"/>
    </row>
    <row r="4" spans="1:17" ht="22.5" customHeight="1">
      <c r="A4" s="51"/>
      <c r="B4" s="54"/>
      <c r="E4" s="182"/>
      <c r="F4" s="182"/>
      <c r="G4" s="182"/>
      <c r="H4" s="182"/>
      <c r="I4" s="182"/>
      <c r="J4" s="182"/>
      <c r="K4" s="182"/>
      <c r="L4" s="178"/>
      <c r="M4" s="178"/>
      <c r="N4" s="178"/>
      <c r="O4" s="178"/>
      <c r="Q4" s="55"/>
    </row>
    <row r="5" spans="1:25" ht="30.75" customHeight="1">
      <c r="A5" s="52"/>
      <c r="B5" s="52"/>
      <c r="C5" s="53"/>
      <c r="D5" s="53"/>
      <c r="E5" s="56"/>
      <c r="F5" s="56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53"/>
      <c r="V5" s="53"/>
      <c r="W5" s="166"/>
      <c r="X5" s="166"/>
      <c r="Y5" s="166"/>
    </row>
    <row r="6" spans="2:25" ht="18" customHeight="1">
      <c r="B6" s="42"/>
      <c r="C6" s="16"/>
      <c r="D6" s="16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W6" s="166"/>
      <c r="X6" s="166"/>
      <c r="Y6" s="166"/>
    </row>
    <row r="7" spans="2:25" ht="18" customHeight="1">
      <c r="B7" s="42"/>
      <c r="C7" s="16"/>
      <c r="D7" s="16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W7" s="166"/>
      <c r="X7" s="166"/>
      <c r="Y7" s="166"/>
    </row>
    <row r="8" spans="2:25" ht="18" customHeight="1">
      <c r="B8" s="42"/>
      <c r="C8" s="16"/>
      <c r="D8" s="16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W8" s="166"/>
      <c r="X8" s="166"/>
      <c r="Y8" s="166"/>
    </row>
    <row r="9" spans="2:25" ht="18" customHeight="1">
      <c r="B9" s="42"/>
      <c r="C9" s="16"/>
      <c r="D9" s="16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W9" s="166"/>
      <c r="X9" s="166"/>
      <c r="Y9" s="166"/>
    </row>
    <row r="10" spans="2:25" ht="18" customHeight="1">
      <c r="B10" s="42"/>
      <c r="C10" s="16"/>
      <c r="D10" s="16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W10" s="166"/>
      <c r="X10" s="166"/>
      <c r="Y10" s="166"/>
    </row>
    <row r="11" spans="2:25" ht="18" customHeight="1">
      <c r="B11" s="42"/>
      <c r="C11" s="16"/>
      <c r="D11" s="16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W11" s="166"/>
      <c r="X11" s="166"/>
      <c r="Y11" s="166"/>
    </row>
    <row r="12" spans="2:25" ht="18" customHeight="1">
      <c r="B12" s="42"/>
      <c r="C12" s="16"/>
      <c r="D12" s="16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W12" s="166"/>
      <c r="X12" s="166"/>
      <c r="Y12" s="166"/>
    </row>
    <row r="13" spans="2:25" ht="18" customHeight="1">
      <c r="B13" s="42"/>
      <c r="C13" s="16"/>
      <c r="D13" s="16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W13" s="166"/>
      <c r="X13" s="166"/>
      <c r="Y13" s="166"/>
    </row>
    <row r="14" spans="2:25" ht="18" customHeight="1">
      <c r="B14" s="42"/>
      <c r="C14" s="16"/>
      <c r="D14" s="16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W14" s="166"/>
      <c r="X14" s="166"/>
      <c r="Y14" s="166"/>
    </row>
    <row r="15" spans="2:25" ht="18" customHeight="1">
      <c r="B15" s="42"/>
      <c r="C15" s="16"/>
      <c r="D15" s="16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W15" s="166"/>
      <c r="X15" s="166"/>
      <c r="Y15" s="166"/>
    </row>
    <row r="16" spans="2:25" ht="18" customHeight="1">
      <c r="B16" s="42"/>
      <c r="C16" s="16"/>
      <c r="D16" s="16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W16" s="166"/>
      <c r="X16" s="166"/>
      <c r="Y16" s="166"/>
    </row>
    <row r="17" spans="2:25" ht="18" customHeight="1">
      <c r="B17" s="42"/>
      <c r="C17" s="16"/>
      <c r="D17" s="16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W17" s="166"/>
      <c r="X17" s="166"/>
      <c r="Y17" s="166"/>
    </row>
    <row r="18" spans="2:25" ht="18" customHeight="1">
      <c r="B18" s="42"/>
      <c r="C18" s="16"/>
      <c r="D18" s="16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W18" s="166"/>
      <c r="X18" s="166"/>
      <c r="Y18" s="166"/>
    </row>
    <row r="19" spans="2:25" ht="18" customHeight="1">
      <c r="B19" s="42"/>
      <c r="C19" s="16"/>
      <c r="D19" s="16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W19" s="166"/>
      <c r="X19" s="166"/>
      <c r="Y19" s="166"/>
    </row>
    <row r="20" spans="2:25" ht="18" customHeight="1">
      <c r="B20" s="42"/>
      <c r="C20" s="16"/>
      <c r="D20" s="16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W20" s="166"/>
      <c r="X20" s="166"/>
      <c r="Y20" s="166"/>
    </row>
    <row r="21" spans="2:25" ht="18" customHeight="1">
      <c r="B21" s="42"/>
      <c r="C21" s="16"/>
      <c r="D21" s="16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W21" s="166"/>
      <c r="X21" s="166"/>
      <c r="Y21" s="166"/>
    </row>
    <row r="22" spans="2:25" ht="18" customHeight="1">
      <c r="B22" s="42"/>
      <c r="C22" s="16"/>
      <c r="D22" s="16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W22" s="166"/>
      <c r="X22" s="166"/>
      <c r="Y22" s="166"/>
    </row>
    <row r="23" spans="2:25" ht="18" customHeight="1">
      <c r="B23" s="42"/>
      <c r="C23" s="16"/>
      <c r="D23" s="16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W23" s="166"/>
      <c r="X23" s="166"/>
      <c r="Y23" s="166"/>
    </row>
    <row r="24" spans="2:25" ht="18" customHeight="1">
      <c r="B24" s="42"/>
      <c r="C24" s="16"/>
      <c r="D24" s="16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W24" s="166"/>
      <c r="X24" s="166"/>
      <c r="Y24" s="166"/>
    </row>
    <row r="25" spans="2:4" ht="12.75" customHeight="1">
      <c r="B25" s="57"/>
      <c r="C25" s="57"/>
      <c r="D25" s="57"/>
    </row>
    <row r="26" spans="2:4" ht="12.75" customHeight="1">
      <c r="B26" s="57"/>
      <c r="C26" s="57"/>
      <c r="D26" s="57"/>
    </row>
    <row r="27" spans="1:15" ht="12.75" customHeight="1">
      <c r="A27" s="51"/>
      <c r="L27" s="178"/>
      <c r="M27" s="178"/>
      <c r="N27" s="178"/>
      <c r="O27" s="178"/>
    </row>
    <row r="28" spans="1:15" ht="12.75" customHeight="1">
      <c r="A28" s="51"/>
      <c r="L28" s="178"/>
      <c r="M28" s="178"/>
      <c r="N28" s="178"/>
      <c r="O28" s="178"/>
    </row>
    <row r="29" spans="1:15" ht="12.75" customHeight="1">
      <c r="A29" s="51"/>
      <c r="E29" s="182"/>
      <c r="F29" s="182"/>
      <c r="G29" s="182"/>
      <c r="H29" s="182"/>
      <c r="I29" s="182"/>
      <c r="J29" s="182"/>
      <c r="K29" s="182"/>
      <c r="L29" s="178"/>
      <c r="M29" s="178"/>
      <c r="N29" s="178"/>
      <c r="O29" s="178"/>
    </row>
    <row r="30" spans="1:17" ht="18" customHeight="1">
      <c r="A30" s="51"/>
      <c r="B30" s="54"/>
      <c r="E30" s="182"/>
      <c r="F30" s="182"/>
      <c r="G30" s="182"/>
      <c r="H30" s="182"/>
      <c r="I30" s="182"/>
      <c r="J30" s="182"/>
      <c r="K30" s="182"/>
      <c r="L30" s="178"/>
      <c r="M30" s="178"/>
      <c r="N30" s="178"/>
      <c r="O30" s="178"/>
      <c r="Q30" s="55"/>
    </row>
    <row r="31" spans="1:25" ht="30.75" customHeight="1">
      <c r="A31" s="52"/>
      <c r="B31" s="52"/>
      <c r="C31" s="53"/>
      <c r="D31" s="53"/>
      <c r="E31" s="56"/>
      <c r="F31" s="56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53"/>
      <c r="V31" s="53"/>
      <c r="W31" s="166"/>
      <c r="X31" s="166"/>
      <c r="Y31" s="166"/>
    </row>
    <row r="32" spans="2:25" ht="18" customHeight="1">
      <c r="B32" s="42"/>
      <c r="C32" s="16"/>
      <c r="D32" s="16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W32" s="166"/>
      <c r="X32" s="166"/>
      <c r="Y32" s="166"/>
    </row>
    <row r="33" spans="2:25" ht="18" customHeight="1">
      <c r="B33" s="42"/>
      <c r="C33" s="16"/>
      <c r="D33" s="16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W33" s="166"/>
      <c r="X33" s="166"/>
      <c r="Y33" s="166"/>
    </row>
    <row r="34" spans="2:25" ht="18" customHeight="1">
      <c r="B34" s="42"/>
      <c r="C34" s="16"/>
      <c r="D34" s="16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W34" s="166"/>
      <c r="X34" s="166"/>
      <c r="Y34" s="166"/>
    </row>
    <row r="35" spans="2:25" ht="18" customHeight="1">
      <c r="B35" s="42"/>
      <c r="C35" s="16"/>
      <c r="D35" s="16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W35" s="166"/>
      <c r="X35" s="166"/>
      <c r="Y35" s="166"/>
    </row>
    <row r="36" spans="2:25" ht="18" customHeight="1">
      <c r="B36" s="42"/>
      <c r="C36" s="16"/>
      <c r="D36" s="16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W36" s="166"/>
      <c r="X36" s="166"/>
      <c r="Y36" s="166"/>
    </row>
    <row r="37" spans="2:25" ht="18" customHeight="1">
      <c r="B37" s="42"/>
      <c r="C37" s="16"/>
      <c r="D37" s="16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W37" s="166"/>
      <c r="X37" s="166"/>
      <c r="Y37" s="166"/>
    </row>
    <row r="38" spans="2:25" ht="18" customHeight="1">
      <c r="B38" s="42"/>
      <c r="C38" s="16"/>
      <c r="D38" s="16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W38" s="166"/>
      <c r="X38" s="166"/>
      <c r="Y38" s="166"/>
    </row>
    <row r="39" spans="2:25" ht="18" customHeight="1">
      <c r="B39" s="42"/>
      <c r="C39" s="16"/>
      <c r="D39" s="16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W39" s="166"/>
      <c r="X39" s="166"/>
      <c r="Y39" s="166"/>
    </row>
    <row r="40" spans="2:25" ht="18" customHeight="1">
      <c r="B40" s="42"/>
      <c r="C40" s="16"/>
      <c r="D40" s="16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W40" s="166"/>
      <c r="X40" s="166"/>
      <c r="Y40" s="166"/>
    </row>
    <row r="41" spans="2:25" ht="18" customHeight="1">
      <c r="B41" s="42"/>
      <c r="C41" s="16"/>
      <c r="D41" s="16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W41" s="166"/>
      <c r="X41" s="166"/>
      <c r="Y41" s="166"/>
    </row>
    <row r="42" spans="2:25" ht="18" customHeight="1">
      <c r="B42" s="42"/>
      <c r="C42" s="16"/>
      <c r="D42" s="16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W42" s="166"/>
      <c r="X42" s="166"/>
      <c r="Y42" s="166"/>
    </row>
    <row r="43" spans="2:25" ht="18" customHeight="1">
      <c r="B43" s="42"/>
      <c r="C43" s="16"/>
      <c r="D43" s="16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W43" s="166"/>
      <c r="X43" s="166"/>
      <c r="Y43" s="166"/>
    </row>
    <row r="44" spans="2:25" ht="18" customHeight="1">
      <c r="B44" s="42"/>
      <c r="C44" s="16"/>
      <c r="D44" s="16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W44" s="166"/>
      <c r="X44" s="166"/>
      <c r="Y44" s="166"/>
    </row>
    <row r="45" spans="2:25" ht="18" customHeight="1">
      <c r="B45" s="42"/>
      <c r="C45" s="16"/>
      <c r="D45" s="16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W45" s="166"/>
      <c r="X45" s="166"/>
      <c r="Y45" s="166"/>
    </row>
    <row r="46" spans="2:25" ht="18" customHeight="1">
      <c r="B46" s="42"/>
      <c r="C46" s="16"/>
      <c r="D46" s="16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W46" s="166"/>
      <c r="X46" s="166"/>
      <c r="Y46" s="166"/>
    </row>
    <row r="47" spans="2:25" ht="18" customHeight="1">
      <c r="B47" s="42"/>
      <c r="C47" s="16"/>
      <c r="D47" s="16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W47" s="166"/>
      <c r="X47" s="166"/>
      <c r="Y47" s="166"/>
    </row>
    <row r="48" spans="2:25" ht="18" customHeight="1">
      <c r="B48" s="42"/>
      <c r="C48" s="16"/>
      <c r="D48" s="16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W48" s="166"/>
      <c r="X48" s="166"/>
      <c r="Y48" s="166"/>
    </row>
    <row r="49" spans="2:25" ht="18" customHeight="1">
      <c r="B49" s="42"/>
      <c r="C49" s="16"/>
      <c r="D49" s="16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W49" s="166"/>
      <c r="X49" s="166"/>
      <c r="Y49" s="166"/>
    </row>
    <row r="50" spans="2:25" ht="18" customHeight="1">
      <c r="B50" s="42"/>
      <c r="C50" s="16"/>
      <c r="D50" s="16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W50" s="166"/>
      <c r="X50" s="166"/>
      <c r="Y50" s="166"/>
    </row>
    <row r="51" spans="2:4" ht="12.75" customHeight="1">
      <c r="B51" s="57"/>
      <c r="C51" s="57"/>
      <c r="D51" s="57"/>
    </row>
    <row r="52" spans="2:4" ht="12.75" customHeight="1">
      <c r="B52" s="57"/>
      <c r="C52" s="57"/>
      <c r="D52" s="57"/>
    </row>
  </sheetData>
  <sheetProtection/>
  <mergeCells count="294">
    <mergeCell ref="L1:O4"/>
    <mergeCell ref="E3:K3"/>
    <mergeCell ref="E4:K4"/>
    <mergeCell ref="G5:H5"/>
    <mergeCell ref="I5:J5"/>
    <mergeCell ref="K5:L5"/>
    <mergeCell ref="M5:N5"/>
    <mergeCell ref="O5:P5"/>
    <mergeCell ref="Q5:R5"/>
    <mergeCell ref="S5:T5"/>
    <mergeCell ref="W5:W12"/>
    <mergeCell ref="X5:X12"/>
    <mergeCell ref="S7:T7"/>
    <mergeCell ref="S12:T12"/>
    <mergeCell ref="S8:T8"/>
    <mergeCell ref="S9:T9"/>
    <mergeCell ref="S10:T10"/>
    <mergeCell ref="S11:T11"/>
    <mergeCell ref="Y5:Y12"/>
    <mergeCell ref="G6:H6"/>
    <mergeCell ref="I6:J6"/>
    <mergeCell ref="K6:L6"/>
    <mergeCell ref="M6:N6"/>
    <mergeCell ref="O6:P6"/>
    <mergeCell ref="Q6:R6"/>
    <mergeCell ref="S6:T6"/>
    <mergeCell ref="G7:H7"/>
    <mergeCell ref="I7:J7"/>
    <mergeCell ref="G8:H8"/>
    <mergeCell ref="I8:J8"/>
    <mergeCell ref="K8:L8"/>
    <mergeCell ref="M8:N8"/>
    <mergeCell ref="O9:P9"/>
    <mergeCell ref="Q9:R9"/>
    <mergeCell ref="G9:H9"/>
    <mergeCell ref="I9:J9"/>
    <mergeCell ref="K9:L9"/>
    <mergeCell ref="M9:N9"/>
    <mergeCell ref="K7:L7"/>
    <mergeCell ref="M7:N7"/>
    <mergeCell ref="O7:P7"/>
    <mergeCell ref="Q7:R7"/>
    <mergeCell ref="O11:P11"/>
    <mergeCell ref="Q11:R11"/>
    <mergeCell ref="O8:P8"/>
    <mergeCell ref="Q8:R8"/>
    <mergeCell ref="G10:H10"/>
    <mergeCell ref="I10:J10"/>
    <mergeCell ref="K10:L10"/>
    <mergeCell ref="M10:N10"/>
    <mergeCell ref="O10:P10"/>
    <mergeCell ref="Q10:R10"/>
    <mergeCell ref="K13:L13"/>
    <mergeCell ref="M13:N13"/>
    <mergeCell ref="G11:H11"/>
    <mergeCell ref="I11:J11"/>
    <mergeCell ref="K11:L11"/>
    <mergeCell ref="M11:N11"/>
    <mergeCell ref="G12:H12"/>
    <mergeCell ref="I12:J12"/>
    <mergeCell ref="G13:H13"/>
    <mergeCell ref="I13:J13"/>
    <mergeCell ref="G15:H15"/>
    <mergeCell ref="I15:J15"/>
    <mergeCell ref="O12:P12"/>
    <mergeCell ref="Q12:R12"/>
    <mergeCell ref="K12:L12"/>
    <mergeCell ref="M12:N12"/>
    <mergeCell ref="O15:P15"/>
    <mergeCell ref="Q15:R15"/>
    <mergeCell ref="O13:P13"/>
    <mergeCell ref="Q13:R13"/>
    <mergeCell ref="O16:P16"/>
    <mergeCell ref="Q16:R16"/>
    <mergeCell ref="K15:L15"/>
    <mergeCell ref="M15:N15"/>
    <mergeCell ref="G14:H14"/>
    <mergeCell ref="I14:J14"/>
    <mergeCell ref="K14:L14"/>
    <mergeCell ref="M14:N14"/>
    <mergeCell ref="I16:J16"/>
    <mergeCell ref="K16:L16"/>
    <mergeCell ref="S16:T16"/>
    <mergeCell ref="W13:Y24"/>
    <mergeCell ref="O14:P14"/>
    <mergeCell ref="Q14:R14"/>
    <mergeCell ref="S14:T14"/>
    <mergeCell ref="S15:T15"/>
    <mergeCell ref="S13:T13"/>
    <mergeCell ref="O17:P17"/>
    <mergeCell ref="Q17:R17"/>
    <mergeCell ref="S17:T17"/>
    <mergeCell ref="M16:N16"/>
    <mergeCell ref="G16:H16"/>
    <mergeCell ref="G17:H17"/>
    <mergeCell ref="I17:J17"/>
    <mergeCell ref="K17:L17"/>
    <mergeCell ref="M17:N17"/>
    <mergeCell ref="K18:L18"/>
    <mergeCell ref="M18:N18"/>
    <mergeCell ref="S18:T18"/>
    <mergeCell ref="K19:L19"/>
    <mergeCell ref="M19:N19"/>
    <mergeCell ref="O19:P19"/>
    <mergeCell ref="Q19:R19"/>
    <mergeCell ref="S19:T19"/>
    <mergeCell ref="G20:H20"/>
    <mergeCell ref="I20:J20"/>
    <mergeCell ref="O18:P18"/>
    <mergeCell ref="Q18:R18"/>
    <mergeCell ref="K20:L20"/>
    <mergeCell ref="M20:N20"/>
    <mergeCell ref="O20:P20"/>
    <mergeCell ref="Q20:R20"/>
    <mergeCell ref="G18:H18"/>
    <mergeCell ref="I18:J18"/>
    <mergeCell ref="G21:H21"/>
    <mergeCell ref="I21:J21"/>
    <mergeCell ref="S20:T20"/>
    <mergeCell ref="G19:H19"/>
    <mergeCell ref="I19:J19"/>
    <mergeCell ref="K21:L21"/>
    <mergeCell ref="M21:N21"/>
    <mergeCell ref="O21:P21"/>
    <mergeCell ref="Q21:R21"/>
    <mergeCell ref="S21:T21"/>
    <mergeCell ref="Q23:R23"/>
    <mergeCell ref="S23:T23"/>
    <mergeCell ref="G22:H22"/>
    <mergeCell ref="I22:J22"/>
    <mergeCell ref="K22:L22"/>
    <mergeCell ref="M22:N22"/>
    <mergeCell ref="O22:P22"/>
    <mergeCell ref="Q22:R22"/>
    <mergeCell ref="S22:T22"/>
    <mergeCell ref="G24:H24"/>
    <mergeCell ref="I24:J24"/>
    <mergeCell ref="K24:L24"/>
    <mergeCell ref="M24:N24"/>
    <mergeCell ref="O24:P24"/>
    <mergeCell ref="K23:L23"/>
    <mergeCell ref="M23:N23"/>
    <mergeCell ref="O23:P23"/>
    <mergeCell ref="S24:T24"/>
    <mergeCell ref="Q24:R24"/>
    <mergeCell ref="O31:P31"/>
    <mergeCell ref="Q31:R31"/>
    <mergeCell ref="S37:T37"/>
    <mergeCell ref="G23:H23"/>
    <mergeCell ref="I23:J23"/>
    <mergeCell ref="L27:O30"/>
    <mergeCell ref="E29:K29"/>
    <mergeCell ref="E30:K30"/>
    <mergeCell ref="Q32:R32"/>
    <mergeCell ref="S32:T32"/>
    <mergeCell ref="W31:W38"/>
    <mergeCell ref="O35:P35"/>
    <mergeCell ref="Q35:R35"/>
    <mergeCell ref="G35:H35"/>
    <mergeCell ref="I35:J35"/>
    <mergeCell ref="G34:H34"/>
    <mergeCell ref="I34:J34"/>
    <mergeCell ref="G31:H31"/>
    <mergeCell ref="I31:J31"/>
    <mergeCell ref="K31:L31"/>
    <mergeCell ref="M31:N31"/>
    <mergeCell ref="X31:X38"/>
    <mergeCell ref="S33:T33"/>
    <mergeCell ref="S38:T38"/>
    <mergeCell ref="S34:T34"/>
    <mergeCell ref="S35:T35"/>
    <mergeCell ref="S36:T36"/>
    <mergeCell ref="S31:T31"/>
    <mergeCell ref="Y31:Y38"/>
    <mergeCell ref="G32:H32"/>
    <mergeCell ref="I32:J32"/>
    <mergeCell ref="K32:L32"/>
    <mergeCell ref="M32:N32"/>
    <mergeCell ref="O32:P32"/>
    <mergeCell ref="K33:L33"/>
    <mergeCell ref="M33:N33"/>
    <mergeCell ref="G33:H33"/>
    <mergeCell ref="I33:J33"/>
    <mergeCell ref="O33:P33"/>
    <mergeCell ref="Q33:R33"/>
    <mergeCell ref="O37:P37"/>
    <mergeCell ref="Q37:R37"/>
    <mergeCell ref="K35:L35"/>
    <mergeCell ref="M35:N35"/>
    <mergeCell ref="O34:P34"/>
    <mergeCell ref="Q34:R34"/>
    <mergeCell ref="K34:L34"/>
    <mergeCell ref="M34:N34"/>
    <mergeCell ref="G36:H36"/>
    <mergeCell ref="I36:J36"/>
    <mergeCell ref="K36:L36"/>
    <mergeCell ref="M36:N36"/>
    <mergeCell ref="O36:P36"/>
    <mergeCell ref="Q36:R36"/>
    <mergeCell ref="K39:L39"/>
    <mergeCell ref="M39:N39"/>
    <mergeCell ref="G37:H37"/>
    <mergeCell ref="I37:J37"/>
    <mergeCell ref="K37:L37"/>
    <mergeCell ref="M37:N37"/>
    <mergeCell ref="G38:H38"/>
    <mergeCell ref="I38:J38"/>
    <mergeCell ref="G39:H39"/>
    <mergeCell ref="I39:J39"/>
    <mergeCell ref="G41:H41"/>
    <mergeCell ref="I41:J41"/>
    <mergeCell ref="O38:P38"/>
    <mergeCell ref="Q38:R38"/>
    <mergeCell ref="K38:L38"/>
    <mergeCell ref="M38:N38"/>
    <mergeCell ref="O41:P41"/>
    <mergeCell ref="Q41:R41"/>
    <mergeCell ref="O39:P39"/>
    <mergeCell ref="Q39:R39"/>
    <mergeCell ref="O42:P42"/>
    <mergeCell ref="Q42:R42"/>
    <mergeCell ref="K41:L41"/>
    <mergeCell ref="M41:N41"/>
    <mergeCell ref="G40:H40"/>
    <mergeCell ref="I40:J40"/>
    <mergeCell ref="K40:L40"/>
    <mergeCell ref="M40:N40"/>
    <mergeCell ref="I42:J42"/>
    <mergeCell ref="K42:L42"/>
    <mergeCell ref="S42:T42"/>
    <mergeCell ref="W39:Y50"/>
    <mergeCell ref="O40:P40"/>
    <mergeCell ref="Q40:R40"/>
    <mergeCell ref="S40:T40"/>
    <mergeCell ref="S41:T41"/>
    <mergeCell ref="S39:T39"/>
    <mergeCell ref="O43:P43"/>
    <mergeCell ref="Q43:R43"/>
    <mergeCell ref="S43:T43"/>
    <mergeCell ref="M42:N42"/>
    <mergeCell ref="G42:H42"/>
    <mergeCell ref="G43:H43"/>
    <mergeCell ref="I43:J43"/>
    <mergeCell ref="K43:L43"/>
    <mergeCell ref="M43:N43"/>
    <mergeCell ref="I44:J44"/>
    <mergeCell ref="K44:L44"/>
    <mergeCell ref="M44:N44"/>
    <mergeCell ref="S44:T44"/>
    <mergeCell ref="K45:L45"/>
    <mergeCell ref="M45:N45"/>
    <mergeCell ref="O45:P45"/>
    <mergeCell ref="Q45:R45"/>
    <mergeCell ref="S45:T45"/>
    <mergeCell ref="S47:T47"/>
    <mergeCell ref="G46:H46"/>
    <mergeCell ref="I46:J46"/>
    <mergeCell ref="O44:P44"/>
    <mergeCell ref="Q44:R44"/>
    <mergeCell ref="K46:L46"/>
    <mergeCell ref="M46:N46"/>
    <mergeCell ref="O46:P46"/>
    <mergeCell ref="Q46:R46"/>
    <mergeCell ref="G44:H44"/>
    <mergeCell ref="S48:T48"/>
    <mergeCell ref="G47:H47"/>
    <mergeCell ref="I47:J47"/>
    <mergeCell ref="S46:T46"/>
    <mergeCell ref="G45:H45"/>
    <mergeCell ref="I45:J45"/>
    <mergeCell ref="K47:L47"/>
    <mergeCell ref="M47:N47"/>
    <mergeCell ref="O47:P47"/>
    <mergeCell ref="Q47:R47"/>
    <mergeCell ref="M49:N49"/>
    <mergeCell ref="O49:P49"/>
    <mergeCell ref="Q49:R49"/>
    <mergeCell ref="S49:T49"/>
    <mergeCell ref="G48:H48"/>
    <mergeCell ref="I48:J48"/>
    <mergeCell ref="K48:L48"/>
    <mergeCell ref="M48:N48"/>
    <mergeCell ref="O48:P48"/>
    <mergeCell ref="Q48:R48"/>
    <mergeCell ref="S50:T50"/>
    <mergeCell ref="G49:H49"/>
    <mergeCell ref="I49:J49"/>
    <mergeCell ref="G50:H50"/>
    <mergeCell ref="I50:J50"/>
    <mergeCell ref="K50:L50"/>
    <mergeCell ref="M50:N50"/>
    <mergeCell ref="O50:P50"/>
    <mergeCell ref="Q50:R50"/>
    <mergeCell ref="K49:L49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3.75390625" style="3" customWidth="1"/>
    <col min="2" max="2" width="23.00390625" style="3" customWidth="1"/>
    <col min="3" max="3" width="7.625" style="3" customWidth="1"/>
    <col min="4" max="4" width="10.375" style="3" customWidth="1"/>
    <col min="5" max="5" width="3.875" style="3" customWidth="1"/>
    <col min="6" max="6" width="4.125" style="3" customWidth="1"/>
    <col min="7" max="10" width="4.00390625" style="3" customWidth="1"/>
    <col min="11" max="11" width="4.25390625" style="3" customWidth="1"/>
    <col min="12" max="12" width="4.00390625" style="3" customWidth="1"/>
    <col min="13" max="13" width="3.625" style="3" customWidth="1"/>
    <col min="14" max="14" width="3.375" style="3" customWidth="1"/>
    <col min="15" max="15" width="3.75390625" style="3" customWidth="1"/>
    <col min="16" max="16" width="3.875" style="3" customWidth="1"/>
    <col min="17" max="17" width="3.625" style="3" customWidth="1"/>
    <col min="18" max="20" width="4.00390625" style="3" customWidth="1"/>
    <col min="21" max="21" width="6.625" style="3" customWidth="1"/>
    <col min="22" max="22" width="6.75390625" style="3" customWidth="1"/>
    <col min="23" max="24" width="3.75390625" style="3" customWidth="1"/>
    <col min="25" max="25" width="3.875" style="3" customWidth="1"/>
    <col min="26" max="16384" width="9.125" style="3" customWidth="1"/>
  </cols>
  <sheetData>
    <row r="1" spans="1:15" ht="12.75" customHeight="1">
      <c r="A1" s="51"/>
      <c r="L1" s="178"/>
      <c r="M1" s="178"/>
      <c r="N1" s="178"/>
      <c r="O1" s="178"/>
    </row>
    <row r="2" spans="1:15" ht="12.75" customHeight="1">
      <c r="A2" s="51"/>
      <c r="L2" s="178"/>
      <c r="M2" s="178"/>
      <c r="N2" s="178"/>
      <c r="O2" s="178"/>
    </row>
    <row r="3" spans="1:15" ht="12.75" customHeight="1">
      <c r="A3" s="51"/>
      <c r="E3" s="182"/>
      <c r="F3" s="182"/>
      <c r="G3" s="182"/>
      <c r="H3" s="182"/>
      <c r="I3" s="182"/>
      <c r="J3" s="182"/>
      <c r="K3" s="182"/>
      <c r="L3" s="178"/>
      <c r="M3" s="178"/>
      <c r="N3" s="178"/>
      <c r="O3" s="178"/>
    </row>
    <row r="4" spans="1:17" ht="22.5" customHeight="1">
      <c r="A4" s="51"/>
      <c r="B4" s="54"/>
      <c r="E4" s="182"/>
      <c r="F4" s="182"/>
      <c r="G4" s="182"/>
      <c r="H4" s="182"/>
      <c r="I4" s="182"/>
      <c r="J4" s="182"/>
      <c r="K4" s="182"/>
      <c r="L4" s="178"/>
      <c r="M4" s="178"/>
      <c r="N4" s="178"/>
      <c r="O4" s="178"/>
      <c r="Q4" s="55"/>
    </row>
    <row r="5" spans="1:25" ht="30.75" customHeight="1">
      <c r="A5" s="52"/>
      <c r="B5" s="52"/>
      <c r="C5" s="53"/>
      <c r="D5" s="53"/>
      <c r="E5" s="56"/>
      <c r="F5" s="56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53"/>
      <c r="V5" s="53"/>
      <c r="W5" s="166"/>
      <c r="X5" s="166"/>
      <c r="Y5" s="166"/>
    </row>
    <row r="6" spans="7:25" ht="18" customHeight="1"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W6" s="166"/>
      <c r="X6" s="166"/>
      <c r="Y6" s="166"/>
    </row>
    <row r="7" spans="7:25" ht="18" customHeight="1"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W7" s="166"/>
      <c r="X7" s="166"/>
      <c r="Y7" s="166"/>
    </row>
    <row r="8" spans="7:25" ht="18" customHeight="1"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W8" s="166"/>
      <c r="X8" s="166"/>
      <c r="Y8" s="166"/>
    </row>
    <row r="9" spans="7:25" ht="18" customHeight="1"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W9" s="166"/>
      <c r="X9" s="166"/>
      <c r="Y9" s="166"/>
    </row>
    <row r="10" spans="7:25" ht="18" customHeight="1"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W10" s="166"/>
      <c r="X10" s="166"/>
      <c r="Y10" s="166"/>
    </row>
    <row r="11" spans="7:25" ht="18" customHeight="1"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W11" s="166"/>
      <c r="X11" s="166"/>
      <c r="Y11" s="166"/>
    </row>
    <row r="12" spans="7:25" ht="18" customHeight="1"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W12" s="166"/>
      <c r="X12" s="166"/>
      <c r="Y12" s="166"/>
    </row>
    <row r="13" spans="7:25" ht="18" customHeight="1"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W13" s="166"/>
      <c r="X13" s="166"/>
      <c r="Y13" s="166"/>
    </row>
    <row r="14" spans="7:25" ht="18" customHeight="1"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W14" s="166"/>
      <c r="X14" s="166"/>
      <c r="Y14" s="166"/>
    </row>
    <row r="15" spans="7:25" ht="18" customHeight="1"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W15" s="166"/>
      <c r="X15" s="166"/>
      <c r="Y15" s="166"/>
    </row>
    <row r="16" spans="7:25" ht="18" customHeight="1"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W16" s="166"/>
      <c r="X16" s="166"/>
      <c r="Y16" s="166"/>
    </row>
    <row r="17" spans="7:25" ht="18" customHeight="1"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W17" s="166"/>
      <c r="X17" s="166"/>
      <c r="Y17" s="166"/>
    </row>
    <row r="18" spans="7:25" ht="18" customHeight="1"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W18" s="166"/>
      <c r="X18" s="166"/>
      <c r="Y18" s="166"/>
    </row>
    <row r="19" spans="7:25" ht="18" customHeight="1"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W19" s="166"/>
      <c r="X19" s="166"/>
      <c r="Y19" s="166"/>
    </row>
    <row r="20" spans="7:25" ht="18" customHeight="1"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W20" s="166"/>
      <c r="X20" s="166"/>
      <c r="Y20" s="166"/>
    </row>
    <row r="21" spans="7:25" ht="18" customHeight="1"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W21" s="166"/>
      <c r="X21" s="166"/>
      <c r="Y21" s="166"/>
    </row>
    <row r="22" spans="7:25" ht="18" customHeight="1"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W22" s="166"/>
      <c r="X22" s="166"/>
      <c r="Y22" s="166"/>
    </row>
    <row r="23" spans="7:25" ht="18" customHeight="1"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W23" s="166"/>
      <c r="X23" s="166"/>
      <c r="Y23" s="166"/>
    </row>
    <row r="24" spans="7:25" ht="18" customHeight="1"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W24" s="166"/>
      <c r="X24" s="166"/>
      <c r="Y24" s="166"/>
    </row>
    <row r="25" spans="2:4" ht="12.75" customHeight="1">
      <c r="B25" s="57"/>
      <c r="C25" s="57"/>
      <c r="D25" s="57"/>
    </row>
    <row r="26" spans="2:4" ht="12.75" customHeight="1">
      <c r="B26" s="57"/>
      <c r="C26" s="57"/>
      <c r="D26" s="57"/>
    </row>
    <row r="27" spans="1:15" ht="12.75" customHeight="1">
      <c r="A27" s="51"/>
      <c r="L27" s="178"/>
      <c r="M27" s="178"/>
      <c r="N27" s="178"/>
      <c r="O27" s="178"/>
    </row>
    <row r="28" spans="1:15" ht="12.75" customHeight="1">
      <c r="A28" s="51"/>
      <c r="L28" s="178"/>
      <c r="M28" s="178"/>
      <c r="N28" s="178"/>
      <c r="O28" s="178"/>
    </row>
    <row r="29" spans="1:15" ht="12.75" customHeight="1">
      <c r="A29" s="51"/>
      <c r="E29" s="182"/>
      <c r="F29" s="182"/>
      <c r="G29" s="182"/>
      <c r="H29" s="182"/>
      <c r="I29" s="182"/>
      <c r="J29" s="182"/>
      <c r="K29" s="182"/>
      <c r="L29" s="178"/>
      <c r="M29" s="178"/>
      <c r="N29" s="178"/>
      <c r="O29" s="178"/>
    </row>
    <row r="30" spans="1:17" ht="18" customHeight="1">
      <c r="A30" s="51"/>
      <c r="B30" s="54"/>
      <c r="E30" s="182"/>
      <c r="F30" s="182"/>
      <c r="G30" s="182"/>
      <c r="H30" s="182"/>
      <c r="I30" s="182"/>
      <c r="J30" s="182"/>
      <c r="K30" s="182"/>
      <c r="L30" s="178"/>
      <c r="M30" s="178"/>
      <c r="N30" s="178"/>
      <c r="O30" s="178"/>
      <c r="Q30" s="55"/>
    </row>
    <row r="31" spans="1:25" ht="30.75" customHeight="1">
      <c r="A31" s="52"/>
      <c r="B31" s="52"/>
      <c r="C31" s="53"/>
      <c r="D31" s="53"/>
      <c r="E31" s="56"/>
      <c r="F31" s="56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53"/>
      <c r="V31" s="53"/>
      <c r="W31" s="166"/>
      <c r="X31" s="166"/>
      <c r="Y31" s="166"/>
    </row>
    <row r="32" spans="7:25" ht="18" customHeight="1"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W32" s="166"/>
      <c r="X32" s="166"/>
      <c r="Y32" s="166"/>
    </row>
    <row r="33" spans="7:25" ht="18" customHeight="1"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W33" s="166"/>
      <c r="X33" s="166"/>
      <c r="Y33" s="166"/>
    </row>
    <row r="34" spans="7:25" ht="18" customHeight="1"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W34" s="166"/>
      <c r="X34" s="166"/>
      <c r="Y34" s="166"/>
    </row>
    <row r="35" spans="7:25" ht="18" customHeight="1"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W35" s="166"/>
      <c r="X35" s="166"/>
      <c r="Y35" s="166"/>
    </row>
    <row r="36" spans="7:25" ht="18" customHeight="1"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W36" s="166"/>
      <c r="X36" s="166"/>
      <c r="Y36" s="166"/>
    </row>
    <row r="37" spans="7:25" ht="18" customHeight="1"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W37" s="166"/>
      <c r="X37" s="166"/>
      <c r="Y37" s="166"/>
    </row>
    <row r="38" spans="7:25" ht="18" customHeight="1"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W38" s="166"/>
      <c r="X38" s="166"/>
      <c r="Y38" s="166"/>
    </row>
    <row r="39" spans="7:25" ht="18" customHeight="1"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W39" s="166"/>
      <c r="X39" s="166"/>
      <c r="Y39" s="166"/>
    </row>
    <row r="40" spans="7:25" ht="18" customHeight="1"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W40" s="166"/>
      <c r="X40" s="166"/>
      <c r="Y40" s="166"/>
    </row>
    <row r="41" spans="7:25" ht="18" customHeight="1"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W41" s="166"/>
      <c r="X41" s="166"/>
      <c r="Y41" s="166"/>
    </row>
    <row r="42" spans="7:25" ht="18" customHeight="1"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W42" s="166"/>
      <c r="X42" s="166"/>
      <c r="Y42" s="166"/>
    </row>
    <row r="43" spans="7:25" ht="18" customHeight="1"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W43" s="166"/>
      <c r="X43" s="166"/>
      <c r="Y43" s="166"/>
    </row>
    <row r="44" spans="7:25" ht="18" customHeight="1"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W44" s="166"/>
      <c r="X44" s="166"/>
      <c r="Y44" s="166"/>
    </row>
    <row r="45" spans="7:25" ht="18" customHeight="1"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W45" s="166"/>
      <c r="X45" s="166"/>
      <c r="Y45" s="166"/>
    </row>
    <row r="46" spans="7:25" ht="18" customHeight="1"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W46" s="166"/>
      <c r="X46" s="166"/>
      <c r="Y46" s="166"/>
    </row>
    <row r="47" spans="7:25" ht="18" customHeight="1"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W47" s="166"/>
      <c r="X47" s="166"/>
      <c r="Y47" s="166"/>
    </row>
    <row r="48" spans="7:25" ht="18" customHeight="1"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W48" s="166"/>
      <c r="X48" s="166"/>
      <c r="Y48" s="166"/>
    </row>
    <row r="49" spans="7:25" ht="18" customHeight="1"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W49" s="166"/>
      <c r="X49" s="166"/>
      <c r="Y49" s="166"/>
    </row>
    <row r="50" spans="7:25" ht="18" customHeight="1"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W50" s="166"/>
      <c r="X50" s="166"/>
      <c r="Y50" s="166"/>
    </row>
    <row r="51" spans="2:4" ht="12.75" customHeight="1">
      <c r="B51" s="57"/>
      <c r="C51" s="57"/>
      <c r="D51" s="57"/>
    </row>
    <row r="52" spans="2:4" ht="12.75" customHeight="1">
      <c r="B52" s="57"/>
      <c r="C52" s="57"/>
      <c r="D52" s="57"/>
    </row>
  </sheetData>
  <sheetProtection/>
  <mergeCells count="294">
    <mergeCell ref="L1:O4"/>
    <mergeCell ref="E3:K3"/>
    <mergeCell ref="E4:K4"/>
    <mergeCell ref="G5:H5"/>
    <mergeCell ref="I5:J5"/>
    <mergeCell ref="K5:L5"/>
    <mergeCell ref="M5:N5"/>
    <mergeCell ref="O5:P5"/>
    <mergeCell ref="Q5:R5"/>
    <mergeCell ref="S5:T5"/>
    <mergeCell ref="W5:W12"/>
    <mergeCell ref="X5:X12"/>
    <mergeCell ref="S7:T7"/>
    <mergeCell ref="S12:T12"/>
    <mergeCell ref="S8:T8"/>
    <mergeCell ref="S9:T9"/>
    <mergeCell ref="S10:T10"/>
    <mergeCell ref="S11:T11"/>
    <mergeCell ref="Y5:Y12"/>
    <mergeCell ref="G6:H6"/>
    <mergeCell ref="I6:J6"/>
    <mergeCell ref="K6:L6"/>
    <mergeCell ref="M6:N6"/>
    <mergeCell ref="O6:P6"/>
    <mergeCell ref="Q6:R6"/>
    <mergeCell ref="S6:T6"/>
    <mergeCell ref="G7:H7"/>
    <mergeCell ref="I7:J7"/>
    <mergeCell ref="G8:H8"/>
    <mergeCell ref="I8:J8"/>
    <mergeCell ref="K8:L8"/>
    <mergeCell ref="M8:N8"/>
    <mergeCell ref="O9:P9"/>
    <mergeCell ref="Q9:R9"/>
    <mergeCell ref="G9:H9"/>
    <mergeCell ref="I9:J9"/>
    <mergeCell ref="K9:L9"/>
    <mergeCell ref="M9:N9"/>
    <mergeCell ref="K7:L7"/>
    <mergeCell ref="M7:N7"/>
    <mergeCell ref="O7:P7"/>
    <mergeCell ref="Q7:R7"/>
    <mergeCell ref="O11:P11"/>
    <mergeCell ref="Q11:R11"/>
    <mergeCell ref="O8:P8"/>
    <mergeCell ref="Q8:R8"/>
    <mergeCell ref="G10:H10"/>
    <mergeCell ref="I10:J10"/>
    <mergeCell ref="K10:L10"/>
    <mergeCell ref="M10:N10"/>
    <mergeCell ref="O10:P10"/>
    <mergeCell ref="Q10:R10"/>
    <mergeCell ref="K13:L13"/>
    <mergeCell ref="M13:N13"/>
    <mergeCell ref="G11:H11"/>
    <mergeCell ref="I11:J11"/>
    <mergeCell ref="K11:L11"/>
    <mergeCell ref="M11:N11"/>
    <mergeCell ref="G12:H12"/>
    <mergeCell ref="I12:J12"/>
    <mergeCell ref="G13:H13"/>
    <mergeCell ref="I13:J13"/>
    <mergeCell ref="G15:H15"/>
    <mergeCell ref="I15:J15"/>
    <mergeCell ref="O12:P12"/>
    <mergeCell ref="Q12:R12"/>
    <mergeCell ref="K12:L12"/>
    <mergeCell ref="M12:N12"/>
    <mergeCell ref="O15:P15"/>
    <mergeCell ref="Q15:R15"/>
    <mergeCell ref="O13:P13"/>
    <mergeCell ref="Q13:R13"/>
    <mergeCell ref="O16:P16"/>
    <mergeCell ref="Q16:R16"/>
    <mergeCell ref="K15:L15"/>
    <mergeCell ref="M15:N15"/>
    <mergeCell ref="G14:H14"/>
    <mergeCell ref="I14:J14"/>
    <mergeCell ref="K14:L14"/>
    <mergeCell ref="M14:N14"/>
    <mergeCell ref="I16:J16"/>
    <mergeCell ref="K16:L16"/>
    <mergeCell ref="S16:T16"/>
    <mergeCell ref="W13:Y24"/>
    <mergeCell ref="O14:P14"/>
    <mergeCell ref="Q14:R14"/>
    <mergeCell ref="S14:T14"/>
    <mergeCell ref="S15:T15"/>
    <mergeCell ref="S13:T13"/>
    <mergeCell ref="O17:P17"/>
    <mergeCell ref="Q17:R17"/>
    <mergeCell ref="S17:T17"/>
    <mergeCell ref="M16:N16"/>
    <mergeCell ref="G16:H16"/>
    <mergeCell ref="G17:H17"/>
    <mergeCell ref="I17:J17"/>
    <mergeCell ref="K17:L17"/>
    <mergeCell ref="M17:N17"/>
    <mergeCell ref="K18:L18"/>
    <mergeCell ref="M18:N18"/>
    <mergeCell ref="S18:T18"/>
    <mergeCell ref="K19:L19"/>
    <mergeCell ref="M19:N19"/>
    <mergeCell ref="O19:P19"/>
    <mergeCell ref="Q19:R19"/>
    <mergeCell ref="S19:T19"/>
    <mergeCell ref="G20:H20"/>
    <mergeCell ref="I20:J20"/>
    <mergeCell ref="O18:P18"/>
    <mergeCell ref="Q18:R18"/>
    <mergeCell ref="K20:L20"/>
    <mergeCell ref="M20:N20"/>
    <mergeCell ref="O20:P20"/>
    <mergeCell ref="Q20:R20"/>
    <mergeCell ref="G18:H18"/>
    <mergeCell ref="I18:J18"/>
    <mergeCell ref="G21:H21"/>
    <mergeCell ref="I21:J21"/>
    <mergeCell ref="S20:T20"/>
    <mergeCell ref="G19:H19"/>
    <mergeCell ref="I19:J19"/>
    <mergeCell ref="K21:L21"/>
    <mergeCell ref="M21:N21"/>
    <mergeCell ref="O21:P21"/>
    <mergeCell ref="Q21:R21"/>
    <mergeCell ref="S21:T21"/>
    <mergeCell ref="Q23:R23"/>
    <mergeCell ref="S23:T23"/>
    <mergeCell ref="G22:H22"/>
    <mergeCell ref="I22:J22"/>
    <mergeCell ref="K22:L22"/>
    <mergeCell ref="M22:N22"/>
    <mergeCell ref="O22:P22"/>
    <mergeCell ref="Q22:R22"/>
    <mergeCell ref="S22:T22"/>
    <mergeCell ref="G24:H24"/>
    <mergeCell ref="I24:J24"/>
    <mergeCell ref="K24:L24"/>
    <mergeCell ref="M24:N24"/>
    <mergeCell ref="O24:P24"/>
    <mergeCell ref="K23:L23"/>
    <mergeCell ref="M23:N23"/>
    <mergeCell ref="O23:P23"/>
    <mergeCell ref="S24:T24"/>
    <mergeCell ref="Q24:R24"/>
    <mergeCell ref="O31:P31"/>
    <mergeCell ref="Q31:R31"/>
    <mergeCell ref="S37:T37"/>
    <mergeCell ref="G23:H23"/>
    <mergeCell ref="I23:J23"/>
    <mergeCell ref="L27:O30"/>
    <mergeCell ref="E29:K29"/>
    <mergeCell ref="E30:K30"/>
    <mergeCell ref="Q32:R32"/>
    <mergeCell ref="S32:T32"/>
    <mergeCell ref="W31:W38"/>
    <mergeCell ref="O35:P35"/>
    <mergeCell ref="Q35:R35"/>
    <mergeCell ref="G35:H35"/>
    <mergeCell ref="I35:J35"/>
    <mergeCell ref="G34:H34"/>
    <mergeCell ref="I34:J34"/>
    <mergeCell ref="G31:H31"/>
    <mergeCell ref="I31:J31"/>
    <mergeCell ref="K31:L31"/>
    <mergeCell ref="M31:N31"/>
    <mergeCell ref="X31:X38"/>
    <mergeCell ref="S33:T33"/>
    <mergeCell ref="S38:T38"/>
    <mergeCell ref="S34:T34"/>
    <mergeCell ref="S35:T35"/>
    <mergeCell ref="S36:T36"/>
    <mergeCell ref="S31:T31"/>
    <mergeCell ref="Y31:Y38"/>
    <mergeCell ref="G32:H32"/>
    <mergeCell ref="I32:J32"/>
    <mergeCell ref="K32:L32"/>
    <mergeCell ref="M32:N32"/>
    <mergeCell ref="O32:P32"/>
    <mergeCell ref="K33:L33"/>
    <mergeCell ref="M33:N33"/>
    <mergeCell ref="G33:H33"/>
    <mergeCell ref="I33:J33"/>
    <mergeCell ref="O33:P33"/>
    <mergeCell ref="Q33:R33"/>
    <mergeCell ref="O37:P37"/>
    <mergeCell ref="Q37:R37"/>
    <mergeCell ref="K35:L35"/>
    <mergeCell ref="M35:N35"/>
    <mergeCell ref="O34:P34"/>
    <mergeCell ref="Q34:R34"/>
    <mergeCell ref="K34:L34"/>
    <mergeCell ref="M34:N34"/>
    <mergeCell ref="G36:H36"/>
    <mergeCell ref="I36:J36"/>
    <mergeCell ref="K36:L36"/>
    <mergeCell ref="M36:N36"/>
    <mergeCell ref="O36:P36"/>
    <mergeCell ref="Q36:R36"/>
    <mergeCell ref="K39:L39"/>
    <mergeCell ref="M39:N39"/>
    <mergeCell ref="G37:H37"/>
    <mergeCell ref="I37:J37"/>
    <mergeCell ref="K37:L37"/>
    <mergeCell ref="M37:N37"/>
    <mergeCell ref="G38:H38"/>
    <mergeCell ref="I38:J38"/>
    <mergeCell ref="G39:H39"/>
    <mergeCell ref="I39:J39"/>
    <mergeCell ref="G41:H41"/>
    <mergeCell ref="I41:J41"/>
    <mergeCell ref="O38:P38"/>
    <mergeCell ref="Q38:R38"/>
    <mergeCell ref="K38:L38"/>
    <mergeCell ref="M38:N38"/>
    <mergeCell ref="O41:P41"/>
    <mergeCell ref="Q41:R41"/>
    <mergeCell ref="O39:P39"/>
    <mergeCell ref="Q39:R39"/>
    <mergeCell ref="O42:P42"/>
    <mergeCell ref="Q42:R42"/>
    <mergeCell ref="K41:L41"/>
    <mergeCell ref="M41:N41"/>
    <mergeCell ref="G40:H40"/>
    <mergeCell ref="I40:J40"/>
    <mergeCell ref="K40:L40"/>
    <mergeCell ref="M40:N40"/>
    <mergeCell ref="I42:J42"/>
    <mergeCell ref="K42:L42"/>
    <mergeCell ref="S42:T42"/>
    <mergeCell ref="W39:Y50"/>
    <mergeCell ref="O40:P40"/>
    <mergeCell ref="Q40:R40"/>
    <mergeCell ref="S40:T40"/>
    <mergeCell ref="S41:T41"/>
    <mergeCell ref="S39:T39"/>
    <mergeCell ref="O43:P43"/>
    <mergeCell ref="Q43:R43"/>
    <mergeCell ref="S43:T43"/>
    <mergeCell ref="M42:N42"/>
    <mergeCell ref="G42:H42"/>
    <mergeCell ref="G43:H43"/>
    <mergeCell ref="I43:J43"/>
    <mergeCell ref="K43:L43"/>
    <mergeCell ref="M43:N43"/>
    <mergeCell ref="I44:J44"/>
    <mergeCell ref="K44:L44"/>
    <mergeCell ref="M44:N44"/>
    <mergeCell ref="S44:T44"/>
    <mergeCell ref="K45:L45"/>
    <mergeCell ref="M45:N45"/>
    <mergeCell ref="O45:P45"/>
    <mergeCell ref="Q45:R45"/>
    <mergeCell ref="S45:T45"/>
    <mergeCell ref="S47:T47"/>
    <mergeCell ref="G46:H46"/>
    <mergeCell ref="I46:J46"/>
    <mergeCell ref="O44:P44"/>
    <mergeCell ref="Q44:R44"/>
    <mergeCell ref="K46:L46"/>
    <mergeCell ref="M46:N46"/>
    <mergeCell ref="O46:P46"/>
    <mergeCell ref="Q46:R46"/>
    <mergeCell ref="G44:H44"/>
    <mergeCell ref="S48:T48"/>
    <mergeCell ref="G47:H47"/>
    <mergeCell ref="I47:J47"/>
    <mergeCell ref="S46:T46"/>
    <mergeCell ref="G45:H45"/>
    <mergeCell ref="I45:J45"/>
    <mergeCell ref="K47:L47"/>
    <mergeCell ref="M47:N47"/>
    <mergeCell ref="O47:P47"/>
    <mergeCell ref="Q47:R47"/>
    <mergeCell ref="M49:N49"/>
    <mergeCell ref="O49:P49"/>
    <mergeCell ref="Q49:R49"/>
    <mergeCell ref="S49:T49"/>
    <mergeCell ref="G48:H48"/>
    <mergeCell ref="I48:J48"/>
    <mergeCell ref="K48:L48"/>
    <mergeCell ref="M48:N48"/>
    <mergeCell ref="O48:P48"/>
    <mergeCell ref="Q48:R48"/>
    <mergeCell ref="S50:T50"/>
    <mergeCell ref="G49:H49"/>
    <mergeCell ref="I49:J49"/>
    <mergeCell ref="G50:H50"/>
    <mergeCell ref="I50:J50"/>
    <mergeCell ref="K50:L50"/>
    <mergeCell ref="M50:N50"/>
    <mergeCell ref="O50:P50"/>
    <mergeCell ref="Q50:R50"/>
    <mergeCell ref="K49:L49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Atletika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Atletika</dc:creator>
  <cp:keywords/>
  <dc:description/>
  <cp:lastModifiedBy>Uživatel</cp:lastModifiedBy>
  <cp:lastPrinted>2015-04-23T14:58:55Z</cp:lastPrinted>
  <dcterms:created xsi:type="dcterms:W3CDTF">2003-05-19T07:03:40Z</dcterms:created>
  <dcterms:modified xsi:type="dcterms:W3CDTF">2015-04-24T08:03:14Z</dcterms:modified>
  <cp:category/>
  <cp:version/>
  <cp:contentType/>
  <cp:contentStatus/>
</cp:coreProperties>
</file>